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ioC\Documents\UFFICIO STATISTICA\"/>
    </mc:Choice>
  </mc:AlternateContent>
  <xr:revisionPtr revIDLastSave="0" documentId="8_{6AB04313-D0C6-4ABF-B4DE-00805D03F9B2}" xr6:coauthVersionLast="47" xr6:coauthVersionMax="47" xr10:uidLastSave="{00000000-0000-0000-0000-000000000000}"/>
  <bookViews>
    <workbookView xWindow="-120" yWindow="-120" windowWidth="29040" windowHeight="15840" xr2:uid="{AA913713-BAA0-4370-938E-C3CEDC1F5FF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1" i="1" l="1"/>
  <c r="C101" i="1"/>
  <c r="B101" i="1"/>
  <c r="D72" i="1" l="1"/>
  <c r="J10" i="1" l="1"/>
  <c r="K10" i="1"/>
  <c r="K9" i="1" s="1"/>
  <c r="L8" i="1"/>
  <c r="J9" i="1"/>
  <c r="K11" i="1"/>
  <c r="J11" i="1"/>
  <c r="K8" i="1"/>
  <c r="J8" i="1"/>
  <c r="D158" i="1"/>
  <c r="D157" i="1"/>
  <c r="D156" i="1"/>
  <c r="D155" i="1"/>
  <c r="D154" i="1"/>
  <c r="D153" i="1"/>
  <c r="D152" i="1"/>
  <c r="D151" i="1"/>
  <c r="D150" i="1"/>
  <c r="D149" i="1"/>
  <c r="D148" i="1"/>
  <c r="C158" i="1"/>
  <c r="C157" i="1"/>
  <c r="C156" i="1"/>
  <c r="C155" i="1"/>
  <c r="C154" i="1"/>
  <c r="C153" i="1"/>
  <c r="C152" i="1"/>
  <c r="C151" i="1"/>
  <c r="C150" i="1"/>
  <c r="C149" i="1"/>
  <c r="C148" i="1"/>
  <c r="B149" i="1"/>
  <c r="B150" i="1"/>
  <c r="B151" i="1"/>
  <c r="B152" i="1"/>
  <c r="B153" i="1"/>
  <c r="B154" i="1"/>
  <c r="B155" i="1"/>
  <c r="B156" i="1"/>
  <c r="B157" i="1"/>
  <c r="B158" i="1"/>
  <c r="B148" i="1"/>
  <c r="D143" i="1"/>
  <c r="D142" i="1"/>
  <c r="D141" i="1"/>
  <c r="D140" i="1"/>
  <c r="D139" i="1"/>
  <c r="D138" i="1"/>
  <c r="D137" i="1"/>
  <c r="D136" i="1"/>
  <c r="D135" i="1"/>
  <c r="D134" i="1"/>
  <c r="D133" i="1"/>
  <c r="C143" i="1"/>
  <c r="C142" i="1"/>
  <c r="C141" i="1"/>
  <c r="C140" i="1"/>
  <c r="C139" i="1"/>
  <c r="C138" i="1"/>
  <c r="C137" i="1"/>
  <c r="C136" i="1"/>
  <c r="C135" i="1"/>
  <c r="C134" i="1"/>
  <c r="C133" i="1"/>
  <c r="B134" i="1"/>
  <c r="B135" i="1"/>
  <c r="B136" i="1"/>
  <c r="B137" i="1"/>
  <c r="B138" i="1"/>
  <c r="B139" i="1"/>
  <c r="B140" i="1"/>
  <c r="B141" i="1"/>
  <c r="B142" i="1"/>
  <c r="B143" i="1"/>
  <c r="B133" i="1"/>
  <c r="D128" i="1"/>
  <c r="D127" i="1"/>
  <c r="D126" i="1"/>
  <c r="D125" i="1"/>
  <c r="D124" i="1"/>
  <c r="D123" i="1"/>
  <c r="D122" i="1"/>
  <c r="D121" i="1"/>
  <c r="D120" i="1"/>
  <c r="D119" i="1"/>
  <c r="D118" i="1"/>
  <c r="C128" i="1"/>
  <c r="C127" i="1"/>
  <c r="C126" i="1"/>
  <c r="C125" i="1"/>
  <c r="C124" i="1"/>
  <c r="C123" i="1"/>
  <c r="C122" i="1"/>
  <c r="C121" i="1"/>
  <c r="C120" i="1"/>
  <c r="C119" i="1"/>
  <c r="C118" i="1"/>
  <c r="B119" i="1"/>
  <c r="B120" i="1"/>
  <c r="B121" i="1"/>
  <c r="B122" i="1"/>
  <c r="B123" i="1"/>
  <c r="B124" i="1"/>
  <c r="B125" i="1"/>
  <c r="B126" i="1"/>
  <c r="B127" i="1"/>
  <c r="B128" i="1"/>
  <c r="B118" i="1"/>
  <c r="D104" i="1"/>
  <c r="C104" i="1"/>
  <c r="B104" i="1"/>
  <c r="D105" i="1"/>
  <c r="C105" i="1"/>
  <c r="B105" i="1"/>
  <c r="D107" i="1"/>
  <c r="C107" i="1"/>
  <c r="B107" i="1"/>
  <c r="D108" i="1"/>
  <c r="D109" i="1"/>
  <c r="C108" i="1"/>
  <c r="B108" i="1"/>
  <c r="C109" i="1"/>
  <c r="B109" i="1"/>
  <c r="D113" i="1"/>
  <c r="C113" i="1"/>
  <c r="B113" i="1"/>
  <c r="D112" i="1"/>
  <c r="C112" i="1"/>
  <c r="B112" i="1"/>
  <c r="L10" i="1" l="1"/>
  <c r="L9" i="1"/>
  <c r="L11" i="1"/>
  <c r="D111" i="1"/>
  <c r="C111" i="1"/>
  <c r="B111" i="1"/>
  <c r="D110" i="1"/>
  <c r="C110" i="1"/>
  <c r="B110" i="1"/>
  <c r="D106" i="1"/>
  <c r="B106" i="1"/>
  <c r="C106" i="1"/>
  <c r="B114" i="1"/>
  <c r="C114" i="1"/>
  <c r="D114" i="1"/>
  <c r="C103" i="1"/>
  <c r="D103" i="1"/>
  <c r="B103" i="1"/>
  <c r="D62" i="1"/>
  <c r="D63" i="1"/>
  <c r="D64" i="1"/>
  <c r="D65" i="1"/>
  <c r="D66" i="1"/>
  <c r="D67" i="1"/>
  <c r="D68" i="1"/>
  <c r="D69" i="1"/>
  <c r="D71" i="1"/>
  <c r="D61" i="1"/>
  <c r="D56" i="1"/>
  <c r="D55" i="1"/>
  <c r="C54" i="1" l="1"/>
  <c r="B54" i="1"/>
  <c r="D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5" i="1"/>
  <c r="D40" i="1"/>
  <c r="D41" i="1"/>
  <c r="D42" i="1"/>
  <c r="D43" i="1"/>
  <c r="D44" i="1"/>
  <c r="D46" i="1"/>
  <c r="D47" i="1"/>
  <c r="D48" i="1"/>
  <c r="D52" i="1"/>
  <c r="D49" i="1"/>
  <c r="D50" i="1"/>
  <c r="D51" i="1"/>
  <c r="D9" i="1"/>
  <c r="D7" i="1"/>
  <c r="D54" i="1" l="1"/>
</calcChain>
</file>

<file path=xl/sharedStrings.xml><?xml version="1.0" encoding="utf-8"?>
<sst xmlns="http://schemas.openxmlformats.org/spreadsheetml/2006/main" count="158" uniqueCount="72">
  <si>
    <t>AGAZZANO</t>
  </si>
  <si>
    <t>ALSENO</t>
  </si>
  <si>
    <t>BESENZONE</t>
  </si>
  <si>
    <t>BETTOLA</t>
  </si>
  <si>
    <t>BOBBIO</t>
  </si>
  <si>
    <t>BORGONOVO VAL TIDONE</t>
  </si>
  <si>
    <t>CADEO</t>
  </si>
  <si>
    <t>CALENDASCO</t>
  </si>
  <si>
    <t>CAORSO</t>
  </si>
  <si>
    <t>CARPANETO PIACENTINO</t>
  </si>
  <si>
    <t>CASTELL'ARQUATO</t>
  </si>
  <si>
    <t>CASTEL SAN GIOVANNI</t>
  </si>
  <si>
    <t>CASTELVETRO PIACENTINO</t>
  </si>
  <si>
    <t>CERIGNALE</t>
  </si>
  <si>
    <t>COLI</t>
  </si>
  <si>
    <t>CORTE BRUGNATELLA</t>
  </si>
  <si>
    <t>CORTEMAGGIORE</t>
  </si>
  <si>
    <t>FARINI</t>
  </si>
  <si>
    <t>FERRIERE</t>
  </si>
  <si>
    <t>FIORENZUOLA D'ARDA</t>
  </si>
  <si>
    <t>GAZZOLA</t>
  </si>
  <si>
    <t>GOSSOLENGO</t>
  </si>
  <si>
    <t>GRAGNANO TREBBIENSE</t>
  </si>
  <si>
    <t>GROPPARELLO</t>
  </si>
  <si>
    <t>LUGAGNANO VAL D'ARDA</t>
  </si>
  <si>
    <t>MONTICELLI D'ONGINA</t>
  </si>
  <si>
    <t>MORFASSO</t>
  </si>
  <si>
    <t>OTTONE</t>
  </si>
  <si>
    <t>PIACENZA</t>
  </si>
  <si>
    <t>PIANELLO VAL TIDONE</t>
  </si>
  <si>
    <t>PIOZZANO</t>
  </si>
  <si>
    <t>PODENZANO</t>
  </si>
  <si>
    <t>SAN PIETRO IN CERRO</t>
  </si>
  <si>
    <t>PONTE DELL'OLIO</t>
  </si>
  <si>
    <t>PONTENURE</t>
  </si>
  <si>
    <t>RIVERGARO</t>
  </si>
  <si>
    <t>ROTTOFRENO</t>
  </si>
  <si>
    <t>SAN GIORGIO PIACENTINO</t>
  </si>
  <si>
    <t>SARMATO</t>
  </si>
  <si>
    <t>TRAVO</t>
  </si>
  <si>
    <t>VERNASCA</t>
  </si>
  <si>
    <t>ZIANO PIACENTINO</t>
  </si>
  <si>
    <t>VIGOLZONE</t>
  </si>
  <si>
    <t>VILLANOVA SULL'ARDA</t>
  </si>
  <si>
    <t>ZERBA</t>
  </si>
  <si>
    <t>ALTA VAL TIDONE</t>
  </si>
  <si>
    <t>N. CONTRIBUENTI</t>
  </si>
  <si>
    <t>TOTALE PROVINCIA DI PIACENZA</t>
  </si>
  <si>
    <t>IMPORTO TOTALE</t>
  </si>
  <si>
    <t>EMILIA-ROMAGNA</t>
  </si>
  <si>
    <t>ITALIA</t>
  </si>
  <si>
    <t>PARMA</t>
  </si>
  <si>
    <t>REGGIO-EMILIA</t>
  </si>
  <si>
    <t>MODENA</t>
  </si>
  <si>
    <t>BOLOGNA</t>
  </si>
  <si>
    <t>FORLI' CESENA</t>
  </si>
  <si>
    <t>FERRARA</t>
  </si>
  <si>
    <t>RAVENNA</t>
  </si>
  <si>
    <t>RIMINI</t>
  </si>
  <si>
    <t>CONTRIBUENTI</t>
  </si>
  <si>
    <t>IMPORTO TOTALE IRPEF</t>
  </si>
  <si>
    <t>IMPORTO MEDIO IRPEF</t>
  </si>
  <si>
    <t>REDDITO IMPONIBILE IRPEF ANNO 2018 (importo in euro correnti)</t>
  </si>
  <si>
    <t>VOLUME</t>
  </si>
  <si>
    <t>Capoluogo</t>
  </si>
  <si>
    <t>Comuni di collina</t>
  </si>
  <si>
    <t>Comuni di montagna</t>
  </si>
  <si>
    <t>Altri comuni della pianura</t>
  </si>
  <si>
    <t>IMPORTO MEDIO</t>
  </si>
  <si>
    <t>COMUNE</t>
  </si>
  <si>
    <t>IMPONIBILE TOTALE</t>
  </si>
  <si>
    <t>IMPONIBILE 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</si>
</sst>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-* #,##0.000_-;\-* #,##0.000_-;_-* &quot;-&quot;??_-;_-@_-"/>
    <numFmt numFmtId="167" formatCode="_-* #,##0.0000_-;\-* #,##0.00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164" fontId="0" fillId="0" borderId="0" xfId="1" applyNumberFormat="1" applyFont="1"/>
    <xf numFmtId="0" fontId="2" fillId="0" borderId="0" xfId="0" applyFont="1"/>
    <xf numFmtId="164" fontId="0" fillId="0" borderId="0" xfId="0" applyNumberFormat="1" applyFont="1"/>
    <xf numFmtId="43" fontId="0" fillId="0" borderId="0" xfId="0" applyNumberFormat="1"/>
    <xf numFmtId="165" fontId="0" fillId="0" borderId="0" xfId="1" applyNumberFormat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2" fillId="0" borderId="5" xfId="1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0" borderId="8" xfId="1" applyNumberFormat="1" applyFont="1" applyBorder="1"/>
    <xf numFmtId="164" fontId="0" fillId="0" borderId="9" xfId="0" applyNumberFormat="1" applyFont="1" applyBorder="1"/>
    <xf numFmtId="164" fontId="0" fillId="0" borderId="10" xfId="1" applyNumberFormat="1" applyFont="1" applyBorder="1"/>
    <xf numFmtId="164" fontId="0" fillId="0" borderId="12" xfId="0" applyNumberFormat="1" applyFont="1" applyBorder="1"/>
    <xf numFmtId="164" fontId="2" fillId="0" borderId="2" xfId="1" applyNumberFormat="1" applyFont="1" applyBorder="1" applyAlignment="1">
      <alignment horizontal="center"/>
    </xf>
    <xf numFmtId="164" fontId="0" fillId="0" borderId="3" xfId="1" applyNumberFormat="1" applyFont="1" applyBorder="1"/>
    <xf numFmtId="164" fontId="0" fillId="0" borderId="4" xfId="1" applyNumberFormat="1" applyFont="1" applyBorder="1"/>
    <xf numFmtId="0" fontId="0" fillId="0" borderId="12" xfId="0" applyBorder="1"/>
    <xf numFmtId="0" fontId="2" fillId="0" borderId="3" xfId="0" applyFont="1" applyBorder="1"/>
    <xf numFmtId="164" fontId="2" fillId="0" borderId="8" xfId="1" applyNumberFormat="1" applyFont="1" applyBorder="1"/>
    <xf numFmtId="164" fontId="2" fillId="0" borderId="3" xfId="1" applyNumberFormat="1" applyFont="1" applyBorder="1"/>
    <xf numFmtId="164" fontId="2" fillId="0" borderId="9" xfId="0" applyNumberFormat="1" applyFont="1" applyBorder="1"/>
    <xf numFmtId="0" fontId="2" fillId="0" borderId="4" xfId="0" applyFont="1" applyBorder="1"/>
    <xf numFmtId="164" fontId="0" fillId="0" borderId="3" xfId="0" applyNumberFormat="1" applyBorder="1"/>
    <xf numFmtId="164" fontId="2" fillId="0" borderId="4" xfId="1" applyNumberFormat="1" applyFont="1" applyBorder="1"/>
    <xf numFmtId="164" fontId="0" fillId="0" borderId="8" xfId="0" applyNumberFormat="1" applyBorder="1"/>
    <xf numFmtId="164" fontId="0" fillId="0" borderId="9" xfId="0" applyNumberFormat="1" applyBorder="1"/>
    <xf numFmtId="164" fontId="2" fillId="0" borderId="10" xfId="1" applyNumberFormat="1" applyFont="1" applyBorder="1"/>
    <xf numFmtId="164" fontId="2" fillId="0" borderId="12" xfId="1" applyNumberFormat="1" applyFont="1" applyBorder="1"/>
    <xf numFmtId="0" fontId="2" fillId="0" borderId="1" xfId="0" applyFont="1" applyBorder="1"/>
    <xf numFmtId="164" fontId="2" fillId="0" borderId="13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4" fontId="0" fillId="0" borderId="11" xfId="1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164" fontId="1" fillId="0" borderId="5" xfId="1" applyNumberFormat="1" applyFont="1" applyBorder="1"/>
    <xf numFmtId="164" fontId="1" fillId="0" borderId="2" xfId="1" applyNumberFormat="1" applyFont="1" applyBorder="1"/>
    <xf numFmtId="164" fontId="0" fillId="0" borderId="7" xfId="0" applyNumberFormat="1" applyFont="1" applyBorder="1"/>
    <xf numFmtId="164" fontId="1" fillId="0" borderId="8" xfId="1" applyNumberFormat="1" applyFont="1" applyBorder="1"/>
    <xf numFmtId="164" fontId="1" fillId="0" borderId="3" xfId="1" applyNumberFormat="1" applyFont="1" applyBorder="1"/>
    <xf numFmtId="0" fontId="0" fillId="0" borderId="9" xfId="0" applyFont="1" applyBorder="1"/>
    <xf numFmtId="164" fontId="2" fillId="0" borderId="13" xfId="1" applyNumberFormat="1" applyFont="1" applyBorder="1"/>
    <xf numFmtId="164" fontId="2" fillId="0" borderId="1" xfId="1" applyNumberFormat="1" applyFont="1" applyBorder="1"/>
    <xf numFmtId="164" fontId="2" fillId="0" borderId="14" xfId="0" applyNumberFormat="1" applyFont="1" applyBorder="1"/>
    <xf numFmtId="0" fontId="2" fillId="0" borderId="2" xfId="0" applyFont="1" applyBorder="1" applyAlignment="1">
      <alignment horizontal="center"/>
    </xf>
    <xf numFmtId="166" fontId="0" fillId="0" borderId="0" xfId="0" applyNumberFormat="1"/>
    <xf numFmtId="167" fontId="0" fillId="0" borderId="0" xfId="1" applyNumberFormat="1" applyFont="1"/>
    <xf numFmtId="166" fontId="3" fillId="0" borderId="0" xfId="0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Volume Imponibile IRPEF (€.), 2007-2018. </a:t>
            </a:r>
          </a:p>
          <a:p>
            <a:pPr>
              <a:defRPr/>
            </a:pPr>
            <a:r>
              <a:rPr lang="en-US"/>
              <a:t>Provincia</a:t>
            </a:r>
            <a:r>
              <a:rPr lang="en-US" baseline="0"/>
              <a:t> di Piacenza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Foglio1!$B$88</c:f>
              <c:strCache>
                <c:ptCount val="1"/>
                <c:pt idx="0">
                  <c:v> PIACENZA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Foglio1!$A$89:$A$100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xVal>
          <c:yVal>
            <c:numRef>
              <c:f>Foglio1!$B$89:$B$100</c:f>
              <c:numCache>
                <c:formatCode>_-* #,##0_-;\-* #,##0_-;_-* "-"??_-;_-@_-</c:formatCode>
                <c:ptCount val="12"/>
                <c:pt idx="0">
                  <c:v>4392844538</c:v>
                </c:pt>
                <c:pt idx="1">
                  <c:v>4459399610</c:v>
                </c:pt>
                <c:pt idx="2">
                  <c:v>4429890331</c:v>
                </c:pt>
                <c:pt idx="3">
                  <c:v>4481164431</c:v>
                </c:pt>
                <c:pt idx="4">
                  <c:v>4582169285</c:v>
                </c:pt>
                <c:pt idx="5">
                  <c:v>4386963656</c:v>
                </c:pt>
                <c:pt idx="6">
                  <c:v>4429654692</c:v>
                </c:pt>
                <c:pt idx="7">
                  <c:v>4438234444</c:v>
                </c:pt>
                <c:pt idx="8">
                  <c:v>4500599823</c:v>
                </c:pt>
                <c:pt idx="9">
                  <c:v>4553948076</c:v>
                </c:pt>
                <c:pt idx="10">
                  <c:v>4579190758</c:v>
                </c:pt>
                <c:pt idx="11">
                  <c:v>4743645077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7D-4CDA-89E9-4ED8A2E65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813744"/>
        <c:axId val="228944944"/>
      </c:scatterChart>
      <c:valAx>
        <c:axId val="392813744"/>
        <c:scaling>
          <c:orientation val="minMax"/>
          <c:max val="2018"/>
          <c:min val="200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944944"/>
        <c:crosses val="autoZero"/>
        <c:crossBetween val="midCat"/>
        <c:majorUnit val="1"/>
      </c:valAx>
      <c:valAx>
        <c:axId val="22894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92813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Numero contribuenti IRPEF , 2007-2018. </a:t>
            </a:r>
          </a:p>
          <a:p>
            <a:pPr>
              <a:defRPr/>
            </a:pPr>
            <a:r>
              <a:rPr lang="en-US"/>
              <a:t>Provincia di Piacenza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Foglio1!$B$74</c:f>
              <c:strCache>
                <c:ptCount val="1"/>
                <c:pt idx="0">
                  <c:v> PIACENZA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Foglio1!$A$75:$A$86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xVal>
          <c:yVal>
            <c:numRef>
              <c:f>Foglio1!$B$75:$B$86</c:f>
              <c:numCache>
                <c:formatCode>_-* #,##0_-;\-* #,##0_-;_-* "-"??_-;_-@_-</c:formatCode>
                <c:ptCount val="12"/>
                <c:pt idx="0">
                  <c:v>220279</c:v>
                </c:pt>
                <c:pt idx="1">
                  <c:v>219416</c:v>
                </c:pt>
                <c:pt idx="2">
                  <c:v>218036</c:v>
                </c:pt>
                <c:pt idx="3">
                  <c:v>217895</c:v>
                </c:pt>
                <c:pt idx="4">
                  <c:v>217594</c:v>
                </c:pt>
                <c:pt idx="5">
                  <c:v>213059</c:v>
                </c:pt>
                <c:pt idx="6">
                  <c:v>211169</c:v>
                </c:pt>
                <c:pt idx="7">
                  <c:v>209108</c:v>
                </c:pt>
                <c:pt idx="8">
                  <c:v>208346</c:v>
                </c:pt>
                <c:pt idx="9">
                  <c:v>208507</c:v>
                </c:pt>
                <c:pt idx="10">
                  <c:v>209169</c:v>
                </c:pt>
                <c:pt idx="11">
                  <c:v>211713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FB-4006-BBDA-BE4818C03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970640"/>
        <c:axId val="398427536"/>
      </c:scatterChart>
      <c:valAx>
        <c:axId val="449970640"/>
        <c:scaling>
          <c:orientation val="minMax"/>
          <c:max val="2018"/>
          <c:min val="200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98427536"/>
        <c:crosses val="autoZero"/>
        <c:crossBetween val="midCat"/>
        <c:majorUnit val="1"/>
      </c:valAx>
      <c:valAx>
        <c:axId val="39842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9970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Importo medio contribuente (€.), 2007-2018.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/>
              <a:t>Provincia</a:t>
            </a:r>
            <a:r>
              <a:rPr lang="en-US" baseline="0"/>
              <a:t> di Piacenza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Foglio1!$B$102</c:f>
              <c:strCache>
                <c:ptCount val="1"/>
                <c:pt idx="0">
                  <c:v> PIACENZA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Foglio1!$A$103:$A$114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xVal>
          <c:yVal>
            <c:numRef>
              <c:f>Foglio1!$B$103:$B$114</c:f>
              <c:numCache>
                <c:formatCode>_-* #,##0_-;\-* #,##0_-;_-* "-"??_-;_-@_-</c:formatCode>
                <c:ptCount val="12"/>
                <c:pt idx="0">
                  <c:v>19942.184856477466</c:v>
                </c:pt>
                <c:pt idx="1">
                  <c:v>20323.949073905274</c:v>
                </c:pt>
                <c:pt idx="2">
                  <c:v>20317.242707626265</c:v>
                </c:pt>
                <c:pt idx="3">
                  <c:v>20565.705642626035</c:v>
                </c:pt>
                <c:pt idx="4">
                  <c:v>21058.343911137257</c:v>
                </c:pt>
                <c:pt idx="5">
                  <c:v>20590.370066507399</c:v>
                </c:pt>
                <c:pt idx="6">
                  <c:v>20976.822791224091</c:v>
                </c:pt>
                <c:pt idx="7">
                  <c:v>21224.603764561853</c:v>
                </c:pt>
                <c:pt idx="8">
                  <c:v>21601.565775200866</c:v>
                </c:pt>
                <c:pt idx="9">
                  <c:v>21840.744320334568</c:v>
                </c:pt>
                <c:pt idx="10">
                  <c:v>21892.301239667446</c:v>
                </c:pt>
                <c:pt idx="11">
                  <c:v>22406.016999428473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ED-406F-BE6A-9DF76408F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815376"/>
        <c:axId val="342697328"/>
      </c:scatterChart>
      <c:valAx>
        <c:axId val="438815376"/>
        <c:scaling>
          <c:orientation val="minMax"/>
          <c:max val="2018"/>
          <c:min val="200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2697328"/>
        <c:crosses val="autoZero"/>
        <c:crossBetween val="midCat"/>
        <c:majorUnit val="1"/>
      </c:valAx>
      <c:valAx>
        <c:axId val="34269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8815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Importo medio contribuente.</a:t>
            </a:r>
            <a:r>
              <a:rPr lang="en-US" sz="1200" baseline="0"/>
              <a:t> Piacenza, Emilia-R., Italia. </a:t>
            </a:r>
          </a:p>
          <a:p>
            <a:pPr>
              <a:defRPr/>
            </a:pPr>
            <a:r>
              <a:rPr lang="en-US" sz="1200" baseline="0"/>
              <a:t>Numeri indice 2007=100.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Foglio1!$B$116</c:f>
              <c:strCache>
                <c:ptCount val="1"/>
                <c:pt idx="0">
                  <c:v> PIACENZA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Foglio1!$A$117:$A$128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xVal>
          <c:yVal>
            <c:numRef>
              <c:f>Foglio1!$B$117:$B$128</c:f>
              <c:numCache>
                <c:formatCode>_-* #,##0.0_-;\-* #,##0.0_-;_-* "-"??_-;_-@_-</c:formatCode>
                <c:ptCount val="12"/>
                <c:pt idx="0" formatCode="_-* #,##0_-;\-* #,##0_-;_-* &quot;-&quot;??_-;_-@_-">
                  <c:v>100</c:v>
                </c:pt>
                <c:pt idx="1">
                  <c:v>101.91435502265844</c:v>
                </c:pt>
                <c:pt idx="2">
                  <c:v>101.88072597786082</c:v>
                </c:pt>
                <c:pt idx="3">
                  <c:v>103.12664229439254</c:v>
                </c:pt>
                <c:pt idx="4">
                  <c:v>105.59697476827495</c:v>
                </c:pt>
                <c:pt idx="5">
                  <c:v>103.25032194162715</c:v>
                </c:pt>
                <c:pt idx="6">
                  <c:v>105.18818746387541</c:v>
                </c:pt>
                <c:pt idx="7">
                  <c:v>106.43068408659265</c:v>
                </c:pt>
                <c:pt idx="8">
                  <c:v>108.3209584640091</c:v>
                </c:pt>
                <c:pt idx="9">
                  <c:v>109.5203182475787</c:v>
                </c:pt>
                <c:pt idx="10">
                  <c:v>109.7788501973321</c:v>
                </c:pt>
                <c:pt idx="11">
                  <c:v>112.35487566022999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BA-4E83-8764-121083BC54F6}"/>
            </c:ext>
          </c:extLst>
        </c:ser>
        <c:ser>
          <c:idx val="1"/>
          <c:order val="1"/>
          <c:tx>
            <c:strRef>
              <c:f>Foglio1!$C$116</c:f>
              <c:strCache>
                <c:ptCount val="1"/>
                <c:pt idx="0">
                  <c:v> EMILIA-ROMAGNA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Foglio1!$A$117:$A$128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xVal>
          <c:yVal>
            <c:numRef>
              <c:f>Foglio1!$C$117:$C$128</c:f>
              <c:numCache>
                <c:formatCode>_-* #,##0.0_-;\-* #,##0.0_-;_-* "-"??_-;_-@_-</c:formatCode>
                <c:ptCount val="12"/>
                <c:pt idx="0" formatCode="_-* #,##0_-;\-* #,##0_-;_-* &quot;-&quot;??_-;_-@_-">
                  <c:v>100</c:v>
                </c:pt>
                <c:pt idx="1">
                  <c:v>101.19583776250678</c:v>
                </c:pt>
                <c:pt idx="2">
                  <c:v>100.97560580622063</c:v>
                </c:pt>
                <c:pt idx="3">
                  <c:v>102.24798406048117</c:v>
                </c:pt>
                <c:pt idx="4">
                  <c:v>104.24891582466019</c:v>
                </c:pt>
                <c:pt idx="5">
                  <c:v>101.74374609350998</c:v>
                </c:pt>
                <c:pt idx="6">
                  <c:v>103.75827937603037</c:v>
                </c:pt>
                <c:pt idx="7">
                  <c:v>104.65338262411261</c:v>
                </c:pt>
                <c:pt idx="8">
                  <c:v>106.58410036883072</c:v>
                </c:pt>
                <c:pt idx="9">
                  <c:v>107.95203777274099</c:v>
                </c:pt>
                <c:pt idx="10">
                  <c:v>108.54741237946469</c:v>
                </c:pt>
                <c:pt idx="11">
                  <c:v>110.97827853583473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BA-4E83-8764-121083BC54F6}"/>
            </c:ext>
          </c:extLst>
        </c:ser>
        <c:ser>
          <c:idx val="2"/>
          <c:order val="2"/>
          <c:tx>
            <c:strRef>
              <c:f>Foglio1!$D$116</c:f>
              <c:strCache>
                <c:ptCount val="1"/>
                <c:pt idx="0">
                  <c:v>ITALIA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Foglio1!$A$117:$A$128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xVal>
          <c:yVal>
            <c:numRef>
              <c:f>Foglio1!$D$117:$D$128</c:f>
              <c:numCache>
                <c:formatCode>_-* #,##0.0_-;\-* #,##0.0_-;_-* "-"??_-;_-@_-</c:formatCode>
                <c:ptCount val="12"/>
                <c:pt idx="0" formatCode="_-* #,##0_-;\-* #,##0_-;_-* &quot;-&quot;??_-;_-@_-">
                  <c:v>100</c:v>
                </c:pt>
                <c:pt idx="1">
                  <c:v>101.15954520064444</c:v>
                </c:pt>
                <c:pt idx="2">
                  <c:v>101.98963793258365</c:v>
                </c:pt>
                <c:pt idx="3">
                  <c:v>103.18610856061282</c:v>
                </c:pt>
                <c:pt idx="4">
                  <c:v>105.36120343710316</c:v>
                </c:pt>
                <c:pt idx="5">
                  <c:v>103.61556332962411</c:v>
                </c:pt>
                <c:pt idx="6">
                  <c:v>105.02452263484771</c:v>
                </c:pt>
                <c:pt idx="7">
                  <c:v>105.81404849982275</c:v>
                </c:pt>
                <c:pt idx="8">
                  <c:v>107.40299335797225</c:v>
                </c:pt>
                <c:pt idx="9">
                  <c:v>108.46052898362453</c:v>
                </c:pt>
                <c:pt idx="10">
                  <c:v>109.2133227685656</c:v>
                </c:pt>
                <c:pt idx="11">
                  <c:v>111.60917856904256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7BA-4E83-8764-121083BC5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385824"/>
        <c:axId val="389980960"/>
      </c:scatterChart>
      <c:valAx>
        <c:axId val="229385824"/>
        <c:scaling>
          <c:orientation val="minMax"/>
          <c:max val="2018"/>
          <c:min val="200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9980960"/>
        <c:crosses val="autoZero"/>
        <c:crossBetween val="midCat"/>
        <c:majorUnit val="1"/>
      </c:valAx>
      <c:valAx>
        <c:axId val="389980960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9385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Numero contribuenti. Piacenza, Emilia-R., Italia. </a:t>
            </a:r>
          </a:p>
          <a:p>
            <a:pPr>
              <a:defRPr/>
            </a:pPr>
            <a:r>
              <a:rPr lang="en-US" sz="1200" b="0" i="0" baseline="0">
                <a:effectLst/>
              </a:rPr>
              <a:t>Numeri indice 2007=100.</a:t>
            </a:r>
            <a:endParaRPr lang="it-IT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Foglio1!$B$131</c:f>
              <c:strCache>
                <c:ptCount val="1"/>
                <c:pt idx="0">
                  <c:v> PIACENZA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Foglio1!$A$132:$A$143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xVal>
          <c:yVal>
            <c:numRef>
              <c:f>Foglio1!$B$132:$B$143</c:f>
              <c:numCache>
                <c:formatCode>_-* #,##0.0_-;\-* #,##0.0_-;_-* "-"??_-;_-@_-</c:formatCode>
                <c:ptCount val="12"/>
                <c:pt idx="0" formatCode="_-* #,##0_-;\-* #,##0_-;_-* &quot;-&quot;??_-;_-@_-">
                  <c:v>100</c:v>
                </c:pt>
                <c:pt idx="1">
                  <c:v>99.608224115780445</c:v>
                </c:pt>
                <c:pt idx="2">
                  <c:v>98.981745876819858</c:v>
                </c:pt>
                <c:pt idx="3">
                  <c:v>98.917736143708666</c:v>
                </c:pt>
                <c:pt idx="4">
                  <c:v>98.781091252457117</c:v>
                </c:pt>
                <c:pt idx="5">
                  <c:v>96.722338488916336</c:v>
                </c:pt>
                <c:pt idx="6">
                  <c:v>95.864335683383345</c:v>
                </c:pt>
                <c:pt idx="7">
                  <c:v>94.928704052587861</c:v>
                </c:pt>
                <c:pt idx="8">
                  <c:v>94.582779111944404</c:v>
                </c:pt>
                <c:pt idx="9">
                  <c:v>94.655868239823135</c:v>
                </c:pt>
                <c:pt idx="10">
                  <c:v>94.956396206628867</c:v>
                </c:pt>
                <c:pt idx="11">
                  <c:v>96.111295221060558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33-4C8D-A5FD-0FB1F6D5A56E}"/>
            </c:ext>
          </c:extLst>
        </c:ser>
        <c:ser>
          <c:idx val="1"/>
          <c:order val="1"/>
          <c:tx>
            <c:strRef>
              <c:f>Foglio1!$C$131</c:f>
              <c:strCache>
                <c:ptCount val="1"/>
                <c:pt idx="0">
                  <c:v> EMILIA-ROMAGNA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Foglio1!$A$132:$A$143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xVal>
          <c:yVal>
            <c:numRef>
              <c:f>Foglio1!$C$132:$C$143</c:f>
              <c:numCache>
                <c:formatCode>_-* #,##0.0_-;\-* #,##0.0_-;_-* "-"??_-;_-@_-</c:formatCode>
                <c:ptCount val="12"/>
                <c:pt idx="0" formatCode="_-* #,##0_-;\-* #,##0_-;_-* &quot;-&quot;??_-;_-@_-">
                  <c:v>100</c:v>
                </c:pt>
                <c:pt idx="1">
                  <c:v>100.5306194957362</c:v>
                </c:pt>
                <c:pt idx="2">
                  <c:v>99.91723738018581</c:v>
                </c:pt>
                <c:pt idx="3">
                  <c:v>99.89047172316765</c:v>
                </c:pt>
                <c:pt idx="4">
                  <c:v>99.311757223311133</c:v>
                </c:pt>
                <c:pt idx="5">
                  <c:v>97.702787727842278</c:v>
                </c:pt>
                <c:pt idx="6">
                  <c:v>96.940575488361844</c:v>
                </c:pt>
                <c:pt idx="7">
                  <c:v>96.204445653833602</c:v>
                </c:pt>
                <c:pt idx="8">
                  <c:v>96.068003186925282</c:v>
                </c:pt>
                <c:pt idx="9">
                  <c:v>96.0907287447709</c:v>
                </c:pt>
                <c:pt idx="10">
                  <c:v>96.883479380937985</c:v>
                </c:pt>
                <c:pt idx="11">
                  <c:v>98.009419372394362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33-4C8D-A5FD-0FB1F6D5A56E}"/>
            </c:ext>
          </c:extLst>
        </c:ser>
        <c:ser>
          <c:idx val="2"/>
          <c:order val="2"/>
          <c:tx>
            <c:strRef>
              <c:f>Foglio1!$D$131</c:f>
              <c:strCache>
                <c:ptCount val="1"/>
                <c:pt idx="0">
                  <c:v>ITALIA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Foglio1!$A$132:$A$143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xVal>
          <c:yVal>
            <c:numRef>
              <c:f>Foglio1!$D$132:$D$143</c:f>
              <c:numCache>
                <c:formatCode>_-* #,##0.0_-;\-* #,##0.0_-;_-* "-"??_-;_-@_-</c:formatCode>
                <c:ptCount val="12"/>
                <c:pt idx="0" formatCode="_-* #,##0_-;\-* #,##0_-;_-* &quot;-&quot;??_-;_-@_-">
                  <c:v>100</c:v>
                </c:pt>
                <c:pt idx="1">
                  <c:v>100.19122468707374</c:v>
                </c:pt>
                <c:pt idx="2">
                  <c:v>99.454323951557924</c:v>
                </c:pt>
                <c:pt idx="3">
                  <c:v>99.470633567427555</c:v>
                </c:pt>
                <c:pt idx="4">
                  <c:v>98.899572235126755</c:v>
                </c:pt>
                <c:pt idx="5">
                  <c:v>96.828683654721956</c:v>
                </c:pt>
                <c:pt idx="6">
                  <c:v>95.968839642614455</c:v>
                </c:pt>
                <c:pt idx="7">
                  <c:v>95.301008245081221</c:v>
                </c:pt>
                <c:pt idx="8">
                  <c:v>95.416287355709272</c:v>
                </c:pt>
                <c:pt idx="9">
                  <c:v>95.366432814135038</c:v>
                </c:pt>
                <c:pt idx="10">
                  <c:v>95.432587303756804</c:v>
                </c:pt>
                <c:pt idx="11">
                  <c:v>96.389878128643176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F33-4C8D-A5FD-0FB1F6D5A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144704"/>
        <c:axId val="234690592"/>
      </c:scatterChart>
      <c:valAx>
        <c:axId val="460144704"/>
        <c:scaling>
          <c:orientation val="minMax"/>
          <c:max val="2018"/>
          <c:min val="200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690592"/>
        <c:crosses val="autoZero"/>
        <c:crossBetween val="midCat"/>
        <c:majorUnit val="1"/>
      </c:valAx>
      <c:valAx>
        <c:axId val="23469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0144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Volume Imponibile IRPEF. Piacenza, Emilia-R., Italia. </a:t>
            </a:r>
            <a:endParaRPr lang="it-IT" sz="12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Numeri indice 2007=100.</a:t>
            </a:r>
            <a:endParaRPr lang="it-IT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Foglio1!$B$146</c:f>
              <c:strCache>
                <c:ptCount val="1"/>
                <c:pt idx="0">
                  <c:v> PIACENZA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Foglio1!$A$147:$A$158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xVal>
          <c:yVal>
            <c:numRef>
              <c:f>Foglio1!$B$147:$B$158</c:f>
              <c:numCache>
                <c:formatCode>_-* #,##0.0_-;\-* #,##0.0_-;_-* "-"??_-;_-@_-</c:formatCode>
                <c:ptCount val="12"/>
                <c:pt idx="0" formatCode="_-* #,##0_-;\-* #,##0_-;_-* &quot;-&quot;??_-;_-@_-">
                  <c:v>100</c:v>
                </c:pt>
                <c:pt idx="1">
                  <c:v>101.51507915712176</c:v>
                </c:pt>
                <c:pt idx="2">
                  <c:v>100.84332128486537</c:v>
                </c:pt>
                <c:pt idx="3">
                  <c:v>102.01053991863347</c:v>
                </c:pt>
                <c:pt idx="4">
                  <c:v>104.30984400568377</c:v>
                </c:pt>
                <c:pt idx="5">
                  <c:v>99.866125879276453</c:v>
                </c:pt>
                <c:pt idx="6">
                  <c:v>100.83795712963608</c:v>
                </c:pt>
                <c:pt idx="7">
                  <c:v>101.03326911770625</c:v>
                </c:pt>
                <c:pt idx="8">
                  <c:v>102.45297287595476</c:v>
                </c:pt>
                <c:pt idx="9">
                  <c:v>103.66740813626308</c:v>
                </c:pt>
                <c:pt idx="10">
                  <c:v>104.24203994446025</c:v>
                </c:pt>
                <c:pt idx="11">
                  <c:v>107.98572624105915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E68-4DA3-8B08-20D5D83002D2}"/>
            </c:ext>
          </c:extLst>
        </c:ser>
        <c:ser>
          <c:idx val="1"/>
          <c:order val="1"/>
          <c:tx>
            <c:strRef>
              <c:f>Foglio1!$C$146</c:f>
              <c:strCache>
                <c:ptCount val="1"/>
                <c:pt idx="0">
                  <c:v> EMILIA-ROMAGNA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Foglio1!$A$147:$A$158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xVal>
          <c:yVal>
            <c:numRef>
              <c:f>Foglio1!$C$147:$C$158</c:f>
              <c:numCache>
                <c:formatCode>_-* #,##0.0_-;\-* #,##0.0_-;_-* "-"??_-;_-@_-</c:formatCode>
                <c:ptCount val="12"/>
                <c:pt idx="0" formatCode="_-* #,##0_-;\-* #,##0_-;_-* &quot;-&quot;??_-;_-@_-">
                  <c:v>100</c:v>
                </c:pt>
                <c:pt idx="1">
                  <c:v>101.73280260654823</c:v>
                </c:pt>
                <c:pt idx="2">
                  <c:v>100.89203574948215</c:v>
                </c:pt>
                <c:pt idx="3">
                  <c:v>102.13599360544391</c:v>
                </c:pt>
                <c:pt idx="4">
                  <c:v>103.5314301917205</c:v>
                </c:pt>
                <c:pt idx="5">
                  <c:v>99.406476272096882</c:v>
                </c:pt>
                <c:pt idx="6">
                  <c:v>100.58387314394611</c:v>
                </c:pt>
                <c:pt idx="7">
                  <c:v>100.68120661151296</c:v>
                </c:pt>
                <c:pt idx="8">
                  <c:v>102.39321693908394</c:v>
                </c:pt>
                <c:pt idx="9">
                  <c:v>103.73189979065717</c:v>
                </c:pt>
                <c:pt idx="10">
                  <c:v>105.16450989120038</c:v>
                </c:pt>
                <c:pt idx="11">
                  <c:v>108.76916642245018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68-4DA3-8B08-20D5D83002D2}"/>
            </c:ext>
          </c:extLst>
        </c:ser>
        <c:ser>
          <c:idx val="2"/>
          <c:order val="2"/>
          <c:tx>
            <c:strRef>
              <c:f>Foglio1!$D$146</c:f>
              <c:strCache>
                <c:ptCount val="1"/>
                <c:pt idx="0">
                  <c:v>ITALIA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Foglio1!$A$147:$A$158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xVal>
          <c:yVal>
            <c:numRef>
              <c:f>Foglio1!$D$147:$D$158</c:f>
              <c:numCache>
                <c:formatCode>_-* #,##0.0_-;\-* #,##0.0_-;_-* "-"??_-;_-@_-</c:formatCode>
                <c:ptCount val="12"/>
                <c:pt idx="0" formatCode="_-* #,##0_-;\-* #,##0_-;_-* &quot;-&quot;??_-;_-@_-">
                  <c:v>100</c:v>
                </c:pt>
                <c:pt idx="1">
                  <c:v>101.3529872243996</c:v>
                </c:pt>
                <c:pt idx="2">
                  <c:v>101.43310490649274</c:v>
                </c:pt>
                <c:pt idx="3">
                  <c:v>102.63987593881518</c:v>
                </c:pt>
                <c:pt idx="4">
                  <c:v>104.20177950107667</c:v>
                </c:pt>
                <c:pt idx="5">
                  <c:v>100.32958603349981</c:v>
                </c:pt>
                <c:pt idx="6">
                  <c:v>100.79081571285832</c:v>
                </c:pt>
                <c:pt idx="7">
                  <c:v>100.84185508527031</c:v>
                </c:pt>
                <c:pt idx="8">
                  <c:v>102.47994877107612</c:v>
                </c:pt>
                <c:pt idx="9">
                  <c:v>103.43493750302373</c:v>
                </c:pt>
                <c:pt idx="10">
                  <c:v>104.22509959844508</c:v>
                </c:pt>
                <c:pt idx="11">
                  <c:v>107.57995120307987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E68-4DA3-8B08-20D5D8300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056496"/>
        <c:axId val="352389296"/>
      </c:scatterChart>
      <c:valAx>
        <c:axId val="231056496"/>
        <c:scaling>
          <c:orientation val="minMax"/>
          <c:max val="2018"/>
          <c:min val="200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2389296"/>
        <c:crosses val="autoZero"/>
        <c:crossBetween val="midCat"/>
        <c:majorUnit val="1"/>
      </c:valAx>
      <c:valAx>
        <c:axId val="35238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1056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/>
              <a:t>Importo</a:t>
            </a:r>
            <a:r>
              <a:rPr lang="it-IT" sz="1200" baseline="0"/>
              <a:t> medio contribuente (€.). Anno fiscale 2018. </a:t>
            </a:r>
          </a:p>
          <a:p>
            <a:pPr>
              <a:defRPr/>
            </a:pPr>
            <a:r>
              <a:rPr lang="it-IT" sz="1200" baseline="0"/>
              <a:t>Piacenza a confronto</a:t>
            </a:r>
          </a:p>
          <a:p>
            <a:pPr>
              <a:defRPr/>
            </a:pP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801-46D3-A483-F8F0FB74CFC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801-46D3-A483-F8F0FB74CFC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801-46D3-A483-F8F0FB74CFCB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01-46D3-A483-F8F0FB74CFCB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01-46D3-A483-F8F0FB74CFCB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01-46D3-A483-F8F0FB74CF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Foglio1!$G$60:$G$70</c:f>
              <c:strCache>
                <c:ptCount val="11"/>
                <c:pt idx="0">
                  <c:v>PIACENZA</c:v>
                </c:pt>
                <c:pt idx="1">
                  <c:v>PARMA</c:v>
                </c:pt>
                <c:pt idx="2">
                  <c:v>REGGIO-EMILIA</c:v>
                </c:pt>
                <c:pt idx="3">
                  <c:v>MODENA</c:v>
                </c:pt>
                <c:pt idx="4">
                  <c:v>BOLOGNA</c:v>
                </c:pt>
                <c:pt idx="5">
                  <c:v>FORLI' CESENA</c:v>
                </c:pt>
                <c:pt idx="6">
                  <c:v>FERRARA</c:v>
                </c:pt>
                <c:pt idx="7">
                  <c:v>RAVENNA</c:v>
                </c:pt>
                <c:pt idx="8">
                  <c:v>RIMINI</c:v>
                </c:pt>
                <c:pt idx="9">
                  <c:v>EMILIA-ROMAGNA</c:v>
                </c:pt>
                <c:pt idx="10">
                  <c:v>ITALIA</c:v>
                </c:pt>
              </c:strCache>
            </c:strRef>
          </c:cat>
          <c:val>
            <c:numRef>
              <c:f>Foglio1!$H$60:$H$70</c:f>
              <c:numCache>
                <c:formatCode>_-* #,##0_-;\-* #,##0_-;_-* "-"??_-;_-@_-</c:formatCode>
                <c:ptCount val="11"/>
                <c:pt idx="0">
                  <c:v>22406.016999428473</c:v>
                </c:pt>
                <c:pt idx="1">
                  <c:v>24140.914561399772</c:v>
                </c:pt>
                <c:pt idx="2">
                  <c:v>22984.692959138374</c:v>
                </c:pt>
                <c:pt idx="3">
                  <c:v>23229.807899367053</c:v>
                </c:pt>
                <c:pt idx="4">
                  <c:v>24697.28391583743</c:v>
                </c:pt>
                <c:pt idx="5">
                  <c:v>20296.02285135819</c:v>
                </c:pt>
                <c:pt idx="6">
                  <c:v>20376.569557903946</c:v>
                </c:pt>
                <c:pt idx="7">
                  <c:v>20892.864230416486</c:v>
                </c:pt>
                <c:pt idx="8">
                  <c:v>18854.055313764366</c:v>
                </c:pt>
                <c:pt idx="9">
                  <c:v>22545.789787424157</c:v>
                </c:pt>
                <c:pt idx="10">
                  <c:v>20798.629426138457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01-46D3-A483-F8F0FB74C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805008"/>
        <c:axId val="419882720"/>
      </c:barChart>
      <c:catAx>
        <c:axId val="45980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9882720"/>
        <c:crosses val="autoZero"/>
        <c:auto val="1"/>
        <c:lblAlgn val="ctr"/>
        <c:lblOffset val="100"/>
        <c:noMultiLvlLbl val="0"/>
      </c:catAx>
      <c:valAx>
        <c:axId val="41988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9805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Importo medio contribuente nei Comuni piacentini (€.). Anno fiscale 2018.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09C-41FF-BDB2-8EB9D9532F89}"/>
              </c:ext>
            </c:extLst>
          </c:dPt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9C-41FF-BDB2-8EB9D9532F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Foglio1!$F$6:$F$52</c:f>
              <c:strCache>
                <c:ptCount val="47"/>
                <c:pt idx="0">
                  <c:v>GAZZOLA</c:v>
                </c:pt>
                <c:pt idx="1">
                  <c:v>GOSSOLENGO</c:v>
                </c:pt>
                <c:pt idx="2">
                  <c:v>RIVERGARO</c:v>
                </c:pt>
                <c:pt idx="3">
                  <c:v>PIACENZA</c:v>
                </c:pt>
                <c:pt idx="4">
                  <c:v>PODENZANO</c:v>
                </c:pt>
                <c:pt idx="5">
                  <c:v>TOTALE PROVINCIA DI PIACENZA</c:v>
                </c:pt>
                <c:pt idx="6">
                  <c:v>CASTELL'ARQUATO</c:v>
                </c:pt>
                <c:pt idx="7">
                  <c:v>FIORENZUOLA D'ARDA</c:v>
                </c:pt>
                <c:pt idx="8">
                  <c:v>ROTTOFRENO</c:v>
                </c:pt>
                <c:pt idx="9">
                  <c:v>TRAVO</c:v>
                </c:pt>
                <c:pt idx="10">
                  <c:v>VIGOLZONE</c:v>
                </c:pt>
                <c:pt idx="11">
                  <c:v>CALENDASCO</c:v>
                </c:pt>
                <c:pt idx="12">
                  <c:v>PONTENURE</c:v>
                </c:pt>
                <c:pt idx="13">
                  <c:v>SAN GIORGIO PIACENTINO</c:v>
                </c:pt>
                <c:pt idx="14">
                  <c:v>GRAGNANO TREBBIENSE</c:v>
                </c:pt>
                <c:pt idx="15">
                  <c:v>ALSENO</c:v>
                </c:pt>
                <c:pt idx="16">
                  <c:v>AGAZZANO</c:v>
                </c:pt>
                <c:pt idx="17">
                  <c:v>CADEO</c:v>
                </c:pt>
                <c:pt idx="18">
                  <c:v>CASTELVETRO PIACENTINO</c:v>
                </c:pt>
                <c:pt idx="19">
                  <c:v>CARPANETO PIACENTINO</c:v>
                </c:pt>
                <c:pt idx="20">
                  <c:v>CORTEMAGGIORE</c:v>
                </c:pt>
                <c:pt idx="21">
                  <c:v>VILLANOVA SULL'ARDA</c:v>
                </c:pt>
                <c:pt idx="22">
                  <c:v>CASTEL SAN GIOVANNI</c:v>
                </c:pt>
                <c:pt idx="23">
                  <c:v>PONTE DELL'OLIO</c:v>
                </c:pt>
                <c:pt idx="24">
                  <c:v>CAORSO</c:v>
                </c:pt>
                <c:pt idx="25">
                  <c:v>SARMATO</c:v>
                </c:pt>
                <c:pt idx="26">
                  <c:v>BORGONOVO VAL TIDONE</c:v>
                </c:pt>
                <c:pt idx="27">
                  <c:v>ALTA VAL TIDONE</c:v>
                </c:pt>
                <c:pt idx="28">
                  <c:v>MONTICELLI D'ONGINA</c:v>
                </c:pt>
                <c:pt idx="29">
                  <c:v>BOBBIO</c:v>
                </c:pt>
                <c:pt idx="30">
                  <c:v>PIANELLO VAL TIDONE</c:v>
                </c:pt>
                <c:pt idx="31">
                  <c:v>SAN PIETRO IN CERRO</c:v>
                </c:pt>
                <c:pt idx="32">
                  <c:v>BESENZONE</c:v>
                </c:pt>
                <c:pt idx="33">
                  <c:v>PIOZZANO</c:v>
                </c:pt>
                <c:pt idx="34">
                  <c:v>GROPPARELLO</c:v>
                </c:pt>
                <c:pt idx="35">
                  <c:v>LUGAGNANO VAL D'ARDA</c:v>
                </c:pt>
                <c:pt idx="36">
                  <c:v>VERNASCA</c:v>
                </c:pt>
                <c:pt idx="37">
                  <c:v>ZIANO PIACENTINO</c:v>
                </c:pt>
                <c:pt idx="38">
                  <c:v>BETTOLA</c:v>
                </c:pt>
                <c:pt idx="39">
                  <c:v>COLI</c:v>
                </c:pt>
                <c:pt idx="40">
                  <c:v>CERIGNALE</c:v>
                </c:pt>
                <c:pt idx="41">
                  <c:v>OTTONE</c:v>
                </c:pt>
                <c:pt idx="42">
                  <c:v>FERRIERE</c:v>
                </c:pt>
                <c:pt idx="43">
                  <c:v>CORTE BRUGNATELLA</c:v>
                </c:pt>
                <c:pt idx="44">
                  <c:v>FARINI</c:v>
                </c:pt>
                <c:pt idx="45">
                  <c:v>ZERBA</c:v>
                </c:pt>
                <c:pt idx="46">
                  <c:v>MORFASSO</c:v>
                </c:pt>
              </c:strCache>
            </c:strRef>
          </c:cat>
          <c:val>
            <c:numRef>
              <c:f>Foglio1!$G$6:$G$52</c:f>
              <c:numCache>
                <c:formatCode>_-* #,##0_-;\-* #,##0_-;_-* "-"??_-;_-@_-</c:formatCode>
                <c:ptCount val="47"/>
                <c:pt idx="0">
                  <c:v>27758.379754996775</c:v>
                </c:pt>
                <c:pt idx="1">
                  <c:v>24890.922087205148</c:v>
                </c:pt>
                <c:pt idx="2">
                  <c:v>24763.957266602501</c:v>
                </c:pt>
                <c:pt idx="3">
                  <c:v>24347.545434092113</c:v>
                </c:pt>
                <c:pt idx="4">
                  <c:v>22518.659740642499</c:v>
                </c:pt>
                <c:pt idx="5">
                  <c:v>22406.016999428473</c:v>
                </c:pt>
                <c:pt idx="6">
                  <c:v>22372.288213363921</c:v>
                </c:pt>
                <c:pt idx="7">
                  <c:v>22215.515243065092</c:v>
                </c:pt>
                <c:pt idx="8">
                  <c:v>22201.233116215291</c:v>
                </c:pt>
                <c:pt idx="9">
                  <c:v>21988.794932233352</c:v>
                </c:pt>
                <c:pt idx="10">
                  <c:v>21959.182542210896</c:v>
                </c:pt>
                <c:pt idx="11">
                  <c:v>21819.627232142859</c:v>
                </c:pt>
                <c:pt idx="12">
                  <c:v>21798.936313791648</c:v>
                </c:pt>
                <c:pt idx="13">
                  <c:v>21756.552712627341</c:v>
                </c:pt>
                <c:pt idx="14">
                  <c:v>21679.805006180468</c:v>
                </c:pt>
                <c:pt idx="15">
                  <c:v>21595.310344827587</c:v>
                </c:pt>
                <c:pt idx="16">
                  <c:v>21593.585953177258</c:v>
                </c:pt>
                <c:pt idx="17">
                  <c:v>21546.099976695408</c:v>
                </c:pt>
                <c:pt idx="18">
                  <c:v>21527.056730273336</c:v>
                </c:pt>
                <c:pt idx="19">
                  <c:v>21246.940529025385</c:v>
                </c:pt>
                <c:pt idx="20">
                  <c:v>21174.300212701306</c:v>
                </c:pt>
                <c:pt idx="21">
                  <c:v>21046.230046948356</c:v>
                </c:pt>
                <c:pt idx="22">
                  <c:v>21044.581582077717</c:v>
                </c:pt>
                <c:pt idx="23">
                  <c:v>20911.704245150409</c:v>
                </c:pt>
                <c:pt idx="24">
                  <c:v>20886.469082542422</c:v>
                </c:pt>
                <c:pt idx="25">
                  <c:v>20719.406460945032</c:v>
                </c:pt>
                <c:pt idx="26">
                  <c:v>20209.663058186739</c:v>
                </c:pt>
                <c:pt idx="27">
                  <c:v>20063.790628957366</c:v>
                </c:pt>
                <c:pt idx="28">
                  <c:v>19948.593585567527</c:v>
                </c:pt>
                <c:pt idx="29">
                  <c:v>19810.142506142507</c:v>
                </c:pt>
                <c:pt idx="30">
                  <c:v>19748.591751344891</c:v>
                </c:pt>
                <c:pt idx="31">
                  <c:v>19557.04588607595</c:v>
                </c:pt>
                <c:pt idx="32">
                  <c:v>19468.622317596568</c:v>
                </c:pt>
                <c:pt idx="33">
                  <c:v>19401.391111111112</c:v>
                </c:pt>
                <c:pt idx="34">
                  <c:v>19229.086297376092</c:v>
                </c:pt>
                <c:pt idx="35">
                  <c:v>19105.747007978724</c:v>
                </c:pt>
                <c:pt idx="36">
                  <c:v>19062.42579075426</c:v>
                </c:pt>
                <c:pt idx="37">
                  <c:v>18837.291449426484</c:v>
                </c:pt>
                <c:pt idx="38">
                  <c:v>18430.713235294119</c:v>
                </c:pt>
                <c:pt idx="39">
                  <c:v>18118.232796486092</c:v>
                </c:pt>
                <c:pt idx="40">
                  <c:v>18106.237113402061</c:v>
                </c:pt>
                <c:pt idx="41">
                  <c:v>17327.664948453606</c:v>
                </c:pt>
                <c:pt idx="42">
                  <c:v>16884.84593572779</c:v>
                </c:pt>
                <c:pt idx="43">
                  <c:v>16779.924892703864</c:v>
                </c:pt>
                <c:pt idx="44">
                  <c:v>15021.864668483197</c:v>
                </c:pt>
                <c:pt idx="45">
                  <c:v>14575.166666666666</c:v>
                </c:pt>
                <c:pt idx="46">
                  <c:v>14330.858762886597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9C-41FF-BDB2-8EB9D9532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000368"/>
        <c:axId val="449953056"/>
      </c:barChart>
      <c:catAx>
        <c:axId val="41200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9953056"/>
        <c:crosses val="autoZero"/>
        <c:auto val="1"/>
        <c:lblAlgn val="ctr"/>
        <c:lblOffset val="100"/>
        <c:noMultiLvlLbl val="0"/>
      </c:catAx>
      <c:valAx>
        <c:axId val="44995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200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335280</xdr:colOff>
      <xdr:row>87</xdr:row>
      <xdr:rowOff>53340</xdr:rowOff>
    </xdr:from>
    <xdr:to>
      <xdr:col>13</xdr:col>
      <xdr:colOff>30480</xdr:colOff>
      <xdr:row>102</xdr:row>
      <xdr:rowOff>53340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B7CE72A-A711-4CC0-BF96-0F7A1A1118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358140</xdr:colOff>
      <xdr:row>71</xdr:row>
      <xdr:rowOff>137160</xdr:rowOff>
    </xdr:from>
    <xdr:to>
      <xdr:col>12</xdr:col>
      <xdr:colOff>53340</xdr:colOff>
      <xdr:row>86</xdr:row>
      <xdr:rowOff>137160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7E4C2BA-483A-4E98-94C0-6EB3C7B52F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304800</xdr:colOff>
      <xdr:row>103</xdr:row>
      <xdr:rowOff>7620</xdr:rowOff>
    </xdr:from>
    <xdr:to>
      <xdr:col>13</xdr:col>
      <xdr:colOff>0</xdr:colOff>
      <xdr:row>118</xdr:row>
      <xdr:rowOff>7620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33DAE93-FD18-476C-A68A-44837C0000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167640</xdr:colOff>
      <xdr:row>118</xdr:row>
      <xdr:rowOff>152400</xdr:rowOff>
    </xdr:from>
    <xdr:to>
      <xdr:col>12</xdr:col>
      <xdr:colOff>472440</xdr:colOff>
      <xdr:row>133</xdr:row>
      <xdr:rowOff>152400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2C739DC-B09C-4C4E-80B8-B3647EAEEB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419100</xdr:colOff>
      <xdr:row>134</xdr:row>
      <xdr:rowOff>114300</xdr:rowOff>
    </xdr:from>
    <xdr:to>
      <xdr:col>12</xdr:col>
      <xdr:colOff>114300</xdr:colOff>
      <xdr:row>149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651D089-8C96-4E6D-BE34-637DE0690A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533400</xdr:colOff>
      <xdr:row>150</xdr:row>
      <xdr:rowOff>83820</xdr:rowOff>
    </xdr:from>
    <xdr:to>
      <xdr:col>12</xdr:col>
      <xdr:colOff>228600</xdr:colOff>
      <xdr:row>165</xdr:row>
      <xdr:rowOff>83820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2DD4B91-2273-446C-A48C-081FFB1647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160020</xdr:colOff>
      <xdr:row>54</xdr:row>
      <xdr:rowOff>114300</xdr:rowOff>
    </xdr:from>
    <xdr:to>
      <xdr:col>15</xdr:col>
      <xdr:colOff>464820</xdr:colOff>
      <xdr:row>69</xdr:row>
      <xdr:rowOff>114300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13FAA233-9F23-429D-B91B-3BB8BF5CD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243840</xdr:colOff>
      <xdr:row>15</xdr:row>
      <xdr:rowOff>99060</xdr:rowOff>
    </xdr:from>
    <xdr:to>
      <xdr:col>16</xdr:col>
      <xdr:colOff>0</xdr:colOff>
      <xdr:row>35</xdr:row>
      <xdr:rowOff>99060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BDBFD80-EC9D-499D-99B1-74215C5CCD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97A9D-C074-4082-A514-E80828059841}">
  <sheetPr>
    <pageSetUpPr fitToPage="1"/>
  </sheetPr>
  <dimension ref="A3:L158"/>
  <sheetViews>
    <sheetView tabSelected="1" workbookViewId="0">
      <selection activeCell="A3" sqref="A3"/>
    </sheetView>
  </sheetViews>
  <sheetFormatPr defaultRowHeight="15" x14ac:dyDescent="0.25"/>
  <cols>
    <col min="1" max="1" width="31.42578125" customWidth="1"/>
    <col min="2" max="2" width="20.140625" style="1" customWidth="1"/>
    <col min="3" max="3" width="25.42578125" style="1" customWidth="1"/>
    <col min="4" max="4" width="26" customWidth="1"/>
    <col min="7" max="7" width="10.28515625" bestFit="1" customWidth="1"/>
    <col min="8" max="8" width="8.7109375" customWidth="1"/>
    <col min="9" max="9" width="32.140625" customWidth="1"/>
    <col min="10" max="10" width="19.42578125" customWidth="1"/>
    <col min="11" max="11" width="20" customWidth="1"/>
    <col min="12" max="12" width="19.28515625" customWidth="1"/>
  </cols>
  <sheetData>
    <row r="3" spans="1:12" x14ac:dyDescent="0.25">
      <c r="A3" s="2" t="s">
        <v>62</v>
      </c>
    </row>
    <row r="5" spans="1:12" x14ac:dyDescent="0.25">
      <c r="A5" s="47" t="s">
        <v>69</v>
      </c>
      <c r="B5" s="10" t="s">
        <v>46</v>
      </c>
      <c r="C5" s="16" t="s">
        <v>70</v>
      </c>
      <c r="D5" s="11" t="s">
        <v>71</v>
      </c>
    </row>
    <row r="6" spans="1:12" x14ac:dyDescent="0.25">
      <c r="A6" s="8"/>
      <c r="B6" s="35"/>
      <c r="C6" s="37"/>
      <c r="D6" s="36"/>
      <c r="F6" t="s">
        <v>20</v>
      </c>
      <c r="G6" s="1">
        <v>27758.379754996775</v>
      </c>
    </row>
    <row r="7" spans="1:12" x14ac:dyDescent="0.25">
      <c r="A7" s="7" t="s">
        <v>0</v>
      </c>
      <c r="B7" s="38">
        <v>1495</v>
      </c>
      <c r="C7" s="39">
        <v>32282411</v>
      </c>
      <c r="D7" s="40">
        <f>+C7/B7</f>
        <v>21593.585953177258</v>
      </c>
      <c r="F7" t="s">
        <v>21</v>
      </c>
      <c r="G7" s="1">
        <v>24890.922087205148</v>
      </c>
      <c r="I7" s="31"/>
      <c r="J7" s="32" t="s">
        <v>46</v>
      </c>
      <c r="K7" s="33" t="s">
        <v>70</v>
      </c>
      <c r="L7" s="34" t="s">
        <v>71</v>
      </c>
    </row>
    <row r="8" spans="1:12" x14ac:dyDescent="0.25">
      <c r="A8" s="7" t="s">
        <v>1</v>
      </c>
      <c r="B8" s="41">
        <v>3509</v>
      </c>
      <c r="C8" s="42">
        <v>75777944</v>
      </c>
      <c r="D8" s="13">
        <f t="shared" ref="D8:D54" si="0">+C8/B8</f>
        <v>21595.310344827587</v>
      </c>
      <c r="F8" t="s">
        <v>35</v>
      </c>
      <c r="G8" s="1">
        <v>24763.957266602501</v>
      </c>
      <c r="I8" s="7" t="s">
        <v>64</v>
      </c>
      <c r="J8" s="27">
        <f>+B36</f>
        <v>75560</v>
      </c>
      <c r="K8" s="25">
        <f>+C36</f>
        <v>1839700533</v>
      </c>
      <c r="L8" s="28">
        <f>+K8/J8</f>
        <v>24347.545434092113</v>
      </c>
    </row>
    <row r="9" spans="1:12" x14ac:dyDescent="0.25">
      <c r="A9" s="7" t="s">
        <v>45</v>
      </c>
      <c r="B9" s="41">
        <v>2369</v>
      </c>
      <c r="C9" s="42">
        <v>47531120</v>
      </c>
      <c r="D9" s="13">
        <f>+C9/B9</f>
        <v>20063.790628957366</v>
      </c>
      <c r="F9" t="s">
        <v>28</v>
      </c>
      <c r="G9" s="1">
        <v>24347.545434092113</v>
      </c>
      <c r="I9" s="7" t="s">
        <v>67</v>
      </c>
      <c r="J9" s="27">
        <f>+J12-J8-J10-J11</f>
        <v>74126</v>
      </c>
      <c r="K9" s="25">
        <f>+K12-K8-K10-K11</f>
        <v>1612842509</v>
      </c>
      <c r="L9" s="28">
        <f>+K9/J9</f>
        <v>21758.121428378705</v>
      </c>
    </row>
    <row r="10" spans="1:12" x14ac:dyDescent="0.25">
      <c r="A10" s="7" t="s">
        <v>2</v>
      </c>
      <c r="B10" s="41">
        <v>699</v>
      </c>
      <c r="C10" s="42">
        <v>13608567</v>
      </c>
      <c r="D10" s="13">
        <f t="shared" si="0"/>
        <v>19468.622317596568</v>
      </c>
      <c r="F10" t="s">
        <v>31</v>
      </c>
      <c r="G10" s="1">
        <v>22518.659740642499</v>
      </c>
      <c r="I10" s="7" t="s">
        <v>65</v>
      </c>
      <c r="J10" s="27">
        <f>+B7+B8+B13+B17+B18+B28+B32+B37+B40+B42+B44+B49+B52</f>
        <v>44298</v>
      </c>
      <c r="K10" s="25">
        <f>+C7+C8+C13+C17+C18+C28+C32+C37+C40+C42+C44+C49+C52</f>
        <v>958724694</v>
      </c>
      <c r="L10" s="28">
        <f>+K10/J10</f>
        <v>21642.618041446567</v>
      </c>
    </row>
    <row r="11" spans="1:12" x14ac:dyDescent="0.25">
      <c r="A11" s="7" t="s">
        <v>3</v>
      </c>
      <c r="B11" s="41">
        <v>2176</v>
      </c>
      <c r="C11" s="42">
        <v>40105232</v>
      </c>
      <c r="D11" s="13">
        <f t="shared" si="0"/>
        <v>18430.713235294119</v>
      </c>
      <c r="F11" s="2" t="s">
        <v>47</v>
      </c>
      <c r="G11" s="1">
        <v>22406.016999428473</v>
      </c>
      <c r="I11" s="7" t="s">
        <v>66</v>
      </c>
      <c r="J11" s="27">
        <f>+B9+B11+B12+B21+B22+B23+B25+B26+B31+B34+B35+B47+B48+B51+B38</f>
        <v>17729</v>
      </c>
      <c r="K11" s="25">
        <f>+C9+C11+C12+C21+C22+C23+C25+C26+C31+C34+C35+C47+C48+C51+C38</f>
        <v>332377341</v>
      </c>
      <c r="L11" s="28">
        <f>+K11/J11</f>
        <v>18747.664335269896</v>
      </c>
    </row>
    <row r="12" spans="1:12" x14ac:dyDescent="0.25">
      <c r="A12" s="7" t="s">
        <v>4</v>
      </c>
      <c r="B12" s="41">
        <v>2849</v>
      </c>
      <c r="C12" s="42">
        <v>56439096</v>
      </c>
      <c r="D12" s="13">
        <f t="shared" si="0"/>
        <v>19810.142506142507</v>
      </c>
      <c r="F12" t="s">
        <v>10</v>
      </c>
      <c r="G12" s="1">
        <v>22372.288213363921</v>
      </c>
      <c r="I12" s="24" t="s">
        <v>47</v>
      </c>
      <c r="J12" s="29">
        <v>211713</v>
      </c>
      <c r="K12" s="26">
        <v>4743645077</v>
      </c>
      <c r="L12" s="30">
        <v>22406.016999428473</v>
      </c>
    </row>
    <row r="13" spans="1:12" x14ac:dyDescent="0.25">
      <c r="A13" s="7" t="s">
        <v>5</v>
      </c>
      <c r="B13" s="41">
        <v>5912</v>
      </c>
      <c r="C13" s="42">
        <v>119479528</v>
      </c>
      <c r="D13" s="13">
        <f t="shared" si="0"/>
        <v>20209.663058186739</v>
      </c>
      <c r="F13" t="s">
        <v>19</v>
      </c>
      <c r="G13" s="1">
        <v>22215.515243065092</v>
      </c>
    </row>
    <row r="14" spans="1:12" x14ac:dyDescent="0.25">
      <c r="A14" s="7" t="s">
        <v>6</v>
      </c>
      <c r="B14" s="41">
        <v>4291</v>
      </c>
      <c r="C14" s="42">
        <v>92454315</v>
      </c>
      <c r="D14" s="13">
        <f t="shared" si="0"/>
        <v>21546.099976695408</v>
      </c>
      <c r="F14" t="s">
        <v>36</v>
      </c>
      <c r="G14" s="1">
        <v>22201.233116215291</v>
      </c>
    </row>
    <row r="15" spans="1:12" x14ac:dyDescent="0.25">
      <c r="A15" s="7" t="s">
        <v>7</v>
      </c>
      <c r="B15" s="41">
        <v>1792</v>
      </c>
      <c r="C15" s="42">
        <v>39100772</v>
      </c>
      <c r="D15" s="13">
        <f t="shared" si="0"/>
        <v>21819.627232142859</v>
      </c>
      <c r="F15" t="s">
        <v>39</v>
      </c>
      <c r="G15" s="1">
        <v>21988.794932233352</v>
      </c>
    </row>
    <row r="16" spans="1:12" x14ac:dyDescent="0.25">
      <c r="A16" s="7" t="s">
        <v>8</v>
      </c>
      <c r="B16" s="41">
        <v>3477</v>
      </c>
      <c r="C16" s="42">
        <v>72622253</v>
      </c>
      <c r="D16" s="13">
        <f t="shared" si="0"/>
        <v>20886.469082542422</v>
      </c>
      <c r="F16" t="s">
        <v>42</v>
      </c>
      <c r="G16" s="1">
        <v>21959.182542210896</v>
      </c>
    </row>
    <row r="17" spans="1:7" x14ac:dyDescent="0.25">
      <c r="A17" s="7" t="s">
        <v>9</v>
      </c>
      <c r="B17" s="41">
        <v>5633</v>
      </c>
      <c r="C17" s="42">
        <v>119684016</v>
      </c>
      <c r="D17" s="13">
        <f t="shared" si="0"/>
        <v>21246.940529025385</v>
      </c>
      <c r="F17" t="s">
        <v>7</v>
      </c>
      <c r="G17" s="1">
        <v>21819.627232142859</v>
      </c>
    </row>
    <row r="18" spans="1:7" x14ac:dyDescent="0.25">
      <c r="A18" s="7" t="s">
        <v>10</v>
      </c>
      <c r="B18" s="41">
        <v>3487</v>
      </c>
      <c r="C18" s="42">
        <v>78012169</v>
      </c>
      <c r="D18" s="13">
        <f t="shared" si="0"/>
        <v>22372.288213363921</v>
      </c>
      <c r="F18" t="s">
        <v>34</v>
      </c>
      <c r="G18" s="1">
        <v>21798.936313791648</v>
      </c>
    </row>
    <row r="19" spans="1:7" x14ac:dyDescent="0.25">
      <c r="A19" s="7" t="s">
        <v>11</v>
      </c>
      <c r="B19" s="41">
        <v>10088</v>
      </c>
      <c r="C19" s="42">
        <v>212297739</v>
      </c>
      <c r="D19" s="13">
        <f t="shared" si="0"/>
        <v>21044.581582077717</v>
      </c>
      <c r="F19" t="s">
        <v>37</v>
      </c>
      <c r="G19" s="1">
        <v>21756.552712627341</v>
      </c>
    </row>
    <row r="20" spans="1:7" x14ac:dyDescent="0.25">
      <c r="A20" s="7" t="s">
        <v>12</v>
      </c>
      <c r="B20" s="41">
        <v>3878</v>
      </c>
      <c r="C20" s="42">
        <v>83481926</v>
      </c>
      <c r="D20" s="13">
        <f t="shared" si="0"/>
        <v>21527.056730273336</v>
      </c>
      <c r="F20" t="s">
        <v>22</v>
      </c>
      <c r="G20" s="1">
        <v>21679.805006180468</v>
      </c>
    </row>
    <row r="21" spans="1:7" x14ac:dyDescent="0.25">
      <c r="A21" s="7" t="s">
        <v>13</v>
      </c>
      <c r="B21" s="41">
        <v>97</v>
      </c>
      <c r="C21" s="42">
        <v>1756305</v>
      </c>
      <c r="D21" s="13">
        <f t="shared" si="0"/>
        <v>18106.237113402061</v>
      </c>
      <c r="F21" t="s">
        <v>1</v>
      </c>
      <c r="G21" s="1">
        <v>21595.310344827587</v>
      </c>
    </row>
    <row r="22" spans="1:7" x14ac:dyDescent="0.25">
      <c r="A22" s="7" t="s">
        <v>14</v>
      </c>
      <c r="B22" s="41">
        <v>683</v>
      </c>
      <c r="C22" s="42">
        <v>12374753</v>
      </c>
      <c r="D22" s="13">
        <f t="shared" si="0"/>
        <v>18118.232796486092</v>
      </c>
      <c r="F22" t="s">
        <v>0</v>
      </c>
      <c r="G22" s="1">
        <v>21593.585953177258</v>
      </c>
    </row>
    <row r="23" spans="1:7" x14ac:dyDescent="0.25">
      <c r="A23" s="7" t="s">
        <v>15</v>
      </c>
      <c r="B23" s="41">
        <v>466</v>
      </c>
      <c r="C23" s="42">
        <v>7819445</v>
      </c>
      <c r="D23" s="13">
        <f t="shared" si="0"/>
        <v>16779.924892703864</v>
      </c>
      <c r="F23" t="s">
        <v>6</v>
      </c>
      <c r="G23" s="1">
        <v>21546.099976695408</v>
      </c>
    </row>
    <row r="24" spans="1:7" x14ac:dyDescent="0.25">
      <c r="A24" s="7" t="s">
        <v>16</v>
      </c>
      <c r="B24" s="41">
        <v>3291</v>
      </c>
      <c r="C24" s="42">
        <v>69684622</v>
      </c>
      <c r="D24" s="13">
        <f t="shared" si="0"/>
        <v>21174.300212701306</v>
      </c>
      <c r="F24" t="s">
        <v>12</v>
      </c>
      <c r="G24" s="1">
        <v>21527.056730273336</v>
      </c>
    </row>
    <row r="25" spans="1:7" x14ac:dyDescent="0.25">
      <c r="A25" s="7" t="s">
        <v>17</v>
      </c>
      <c r="B25" s="41">
        <v>1101</v>
      </c>
      <c r="C25" s="42">
        <v>16539073</v>
      </c>
      <c r="D25" s="13">
        <f t="shared" si="0"/>
        <v>15021.864668483197</v>
      </c>
      <c r="F25" t="s">
        <v>9</v>
      </c>
      <c r="G25" s="1">
        <v>21246.940529025385</v>
      </c>
    </row>
    <row r="26" spans="1:7" x14ac:dyDescent="0.25">
      <c r="A26" s="7" t="s">
        <v>18</v>
      </c>
      <c r="B26" s="41">
        <v>1058</v>
      </c>
      <c r="C26" s="42">
        <v>17864167</v>
      </c>
      <c r="D26" s="13">
        <f t="shared" si="0"/>
        <v>16884.84593572779</v>
      </c>
      <c r="F26" t="s">
        <v>16</v>
      </c>
      <c r="G26" s="1">
        <v>21174.300212701306</v>
      </c>
    </row>
    <row r="27" spans="1:7" x14ac:dyDescent="0.25">
      <c r="A27" s="7" t="s">
        <v>19</v>
      </c>
      <c r="B27" s="41">
        <v>10923</v>
      </c>
      <c r="C27" s="42">
        <v>242660073</v>
      </c>
      <c r="D27" s="13">
        <f t="shared" si="0"/>
        <v>22215.515243065092</v>
      </c>
      <c r="F27" t="s">
        <v>43</v>
      </c>
      <c r="G27" s="1">
        <v>21046.230046948356</v>
      </c>
    </row>
    <row r="28" spans="1:7" x14ac:dyDescent="0.25">
      <c r="A28" s="7" t="s">
        <v>20</v>
      </c>
      <c r="B28" s="41">
        <v>1551</v>
      </c>
      <c r="C28" s="42">
        <v>43053247</v>
      </c>
      <c r="D28" s="13">
        <f t="shared" si="0"/>
        <v>27758.379754996775</v>
      </c>
      <c r="F28" t="s">
        <v>11</v>
      </c>
      <c r="G28" s="1">
        <v>21044.581582077717</v>
      </c>
    </row>
    <row r="29" spans="1:7" x14ac:dyDescent="0.25">
      <c r="A29" s="7" t="s">
        <v>21</v>
      </c>
      <c r="B29" s="41">
        <v>4197</v>
      </c>
      <c r="C29" s="42">
        <v>104467200</v>
      </c>
      <c r="D29" s="13">
        <f t="shared" si="0"/>
        <v>24890.922087205148</v>
      </c>
      <c r="F29" t="s">
        <v>33</v>
      </c>
      <c r="G29" s="1">
        <v>20911.704245150409</v>
      </c>
    </row>
    <row r="30" spans="1:7" x14ac:dyDescent="0.25">
      <c r="A30" s="7" t="s">
        <v>22</v>
      </c>
      <c r="B30" s="41">
        <v>3236</v>
      </c>
      <c r="C30" s="42">
        <v>70155849</v>
      </c>
      <c r="D30" s="13">
        <f t="shared" si="0"/>
        <v>21679.805006180468</v>
      </c>
      <c r="F30" t="s">
        <v>8</v>
      </c>
      <c r="G30" s="1">
        <v>20886.469082542422</v>
      </c>
    </row>
    <row r="31" spans="1:7" x14ac:dyDescent="0.25">
      <c r="A31" s="7" t="s">
        <v>23</v>
      </c>
      <c r="B31" s="41">
        <v>1715</v>
      </c>
      <c r="C31" s="42">
        <v>32977883</v>
      </c>
      <c r="D31" s="13">
        <f t="shared" si="0"/>
        <v>19229.086297376092</v>
      </c>
      <c r="F31" t="s">
        <v>38</v>
      </c>
      <c r="G31" s="1">
        <v>20719.406460945032</v>
      </c>
    </row>
    <row r="32" spans="1:7" x14ac:dyDescent="0.25">
      <c r="A32" s="7" t="s">
        <v>24</v>
      </c>
      <c r="B32" s="41">
        <v>3008</v>
      </c>
      <c r="C32" s="42">
        <v>57470087</v>
      </c>
      <c r="D32" s="13">
        <f t="shared" si="0"/>
        <v>19105.747007978724</v>
      </c>
      <c r="F32" t="s">
        <v>5</v>
      </c>
      <c r="G32" s="1">
        <v>20209.663058186739</v>
      </c>
    </row>
    <row r="33" spans="1:7" x14ac:dyDescent="0.25">
      <c r="A33" s="7" t="s">
        <v>25</v>
      </c>
      <c r="B33" s="41">
        <v>3991</v>
      </c>
      <c r="C33" s="42">
        <v>79614837</v>
      </c>
      <c r="D33" s="13">
        <f t="shared" si="0"/>
        <v>19948.593585567527</v>
      </c>
      <c r="F33" t="s">
        <v>45</v>
      </c>
      <c r="G33" s="1">
        <v>20063.790628957366</v>
      </c>
    </row>
    <row r="34" spans="1:7" x14ac:dyDescent="0.25">
      <c r="A34" s="7" t="s">
        <v>26</v>
      </c>
      <c r="B34" s="41">
        <v>970</v>
      </c>
      <c r="C34" s="42">
        <v>13900933</v>
      </c>
      <c r="D34" s="13">
        <f t="shared" si="0"/>
        <v>14330.858762886597</v>
      </c>
      <c r="F34" t="s">
        <v>25</v>
      </c>
      <c r="G34" s="1">
        <v>19948.593585567527</v>
      </c>
    </row>
    <row r="35" spans="1:7" x14ac:dyDescent="0.25">
      <c r="A35" s="7" t="s">
        <v>27</v>
      </c>
      <c r="B35" s="41">
        <v>388</v>
      </c>
      <c r="C35" s="42">
        <v>6723134</v>
      </c>
      <c r="D35" s="13">
        <f t="shared" si="0"/>
        <v>17327.664948453606</v>
      </c>
      <c r="F35" t="s">
        <v>4</v>
      </c>
      <c r="G35" s="1">
        <v>19810.142506142507</v>
      </c>
    </row>
    <row r="36" spans="1:7" x14ac:dyDescent="0.25">
      <c r="A36" s="7" t="s">
        <v>28</v>
      </c>
      <c r="B36" s="41">
        <v>75560</v>
      </c>
      <c r="C36" s="42">
        <v>1839700533</v>
      </c>
      <c r="D36" s="13">
        <f t="shared" si="0"/>
        <v>24347.545434092113</v>
      </c>
      <c r="F36" t="s">
        <v>29</v>
      </c>
      <c r="G36" s="1">
        <v>19748.591751344891</v>
      </c>
    </row>
    <row r="37" spans="1:7" x14ac:dyDescent="0.25">
      <c r="A37" s="7" t="s">
        <v>29</v>
      </c>
      <c r="B37" s="41">
        <v>1673</v>
      </c>
      <c r="C37" s="42">
        <v>33039394</v>
      </c>
      <c r="D37" s="13">
        <f t="shared" si="0"/>
        <v>19748.591751344891</v>
      </c>
      <c r="F37" t="s">
        <v>32</v>
      </c>
      <c r="G37" s="1">
        <v>19557.04588607595</v>
      </c>
    </row>
    <row r="38" spans="1:7" x14ac:dyDescent="0.25">
      <c r="A38" s="7" t="s">
        <v>30</v>
      </c>
      <c r="B38" s="41">
        <v>450</v>
      </c>
      <c r="C38" s="42">
        <v>8730626</v>
      </c>
      <c r="D38" s="13">
        <f t="shared" si="0"/>
        <v>19401.391111111112</v>
      </c>
      <c r="F38" t="s">
        <v>2</v>
      </c>
      <c r="G38" s="1">
        <v>19468.622317596568</v>
      </c>
    </row>
    <row r="39" spans="1:7" x14ac:dyDescent="0.25">
      <c r="A39" s="7" t="s">
        <v>31</v>
      </c>
      <c r="B39" s="41">
        <v>6786</v>
      </c>
      <c r="C39" s="42">
        <v>152811625</v>
      </c>
      <c r="D39" s="13">
        <f t="shared" si="0"/>
        <v>22518.659740642499</v>
      </c>
      <c r="F39" t="s">
        <v>30</v>
      </c>
      <c r="G39" s="1">
        <v>19401.391111111112</v>
      </c>
    </row>
    <row r="40" spans="1:7" x14ac:dyDescent="0.25">
      <c r="A40" s="7" t="s">
        <v>33</v>
      </c>
      <c r="B40" s="41">
        <v>3557</v>
      </c>
      <c r="C40" s="42">
        <v>74382932</v>
      </c>
      <c r="D40" s="13">
        <f t="shared" si="0"/>
        <v>20911.704245150409</v>
      </c>
      <c r="F40" t="s">
        <v>23</v>
      </c>
      <c r="G40" s="1">
        <v>19229.086297376092</v>
      </c>
    </row>
    <row r="41" spans="1:7" x14ac:dyDescent="0.25">
      <c r="A41" s="7" t="s">
        <v>34</v>
      </c>
      <c r="B41" s="41">
        <v>4742</v>
      </c>
      <c r="C41" s="42">
        <v>103370556</v>
      </c>
      <c r="D41" s="13">
        <f t="shared" si="0"/>
        <v>21798.936313791648</v>
      </c>
      <c r="F41" t="s">
        <v>24</v>
      </c>
      <c r="G41" s="1">
        <v>19105.747007978724</v>
      </c>
    </row>
    <row r="42" spans="1:7" x14ac:dyDescent="0.25">
      <c r="A42" s="7" t="s">
        <v>35</v>
      </c>
      <c r="B42" s="41">
        <v>5195</v>
      </c>
      <c r="C42" s="42">
        <v>128648758</v>
      </c>
      <c r="D42" s="13">
        <f t="shared" si="0"/>
        <v>24763.957266602501</v>
      </c>
      <c r="F42" t="s">
        <v>40</v>
      </c>
      <c r="G42" s="1">
        <v>19062.42579075426</v>
      </c>
    </row>
    <row r="43" spans="1:7" x14ac:dyDescent="0.25">
      <c r="A43" s="7" t="s">
        <v>36</v>
      </c>
      <c r="B43" s="41">
        <v>8751</v>
      </c>
      <c r="C43" s="42">
        <v>194282991</v>
      </c>
      <c r="D43" s="13">
        <f t="shared" si="0"/>
        <v>22201.233116215291</v>
      </c>
      <c r="F43" t="s">
        <v>41</v>
      </c>
      <c r="G43" s="1">
        <v>18837.291449426484</v>
      </c>
    </row>
    <row r="44" spans="1:7" x14ac:dyDescent="0.25">
      <c r="A44" s="7" t="s">
        <v>37</v>
      </c>
      <c r="B44" s="41">
        <v>4221</v>
      </c>
      <c r="C44" s="42">
        <v>91834409</v>
      </c>
      <c r="D44" s="13">
        <f t="shared" si="0"/>
        <v>21756.552712627341</v>
      </c>
      <c r="F44" t="s">
        <v>3</v>
      </c>
      <c r="G44" s="1">
        <v>18430.713235294119</v>
      </c>
    </row>
    <row r="45" spans="1:7" x14ac:dyDescent="0.25">
      <c r="A45" s="7" t="s">
        <v>32</v>
      </c>
      <c r="B45" s="41">
        <v>632</v>
      </c>
      <c r="C45" s="42">
        <v>12360053</v>
      </c>
      <c r="D45" s="13">
        <f>+C45/B45</f>
        <v>19557.04588607595</v>
      </c>
      <c r="F45" t="s">
        <v>14</v>
      </c>
      <c r="G45" s="1">
        <v>18118.232796486092</v>
      </c>
    </row>
    <row r="46" spans="1:7" x14ac:dyDescent="0.25">
      <c r="A46" s="7" t="s">
        <v>38</v>
      </c>
      <c r="B46" s="41">
        <v>2074</v>
      </c>
      <c r="C46" s="42">
        <v>42972049</v>
      </c>
      <c r="D46" s="13">
        <f t="shared" si="0"/>
        <v>20719.406460945032</v>
      </c>
      <c r="F46" t="s">
        <v>13</v>
      </c>
      <c r="G46" s="1">
        <v>18106.237113402061</v>
      </c>
    </row>
    <row r="47" spans="1:7" x14ac:dyDescent="0.25">
      <c r="A47" s="7" t="s">
        <v>39</v>
      </c>
      <c r="B47" s="41">
        <v>1697</v>
      </c>
      <c r="C47" s="42">
        <v>37314985</v>
      </c>
      <c r="D47" s="13">
        <f t="shared" si="0"/>
        <v>21988.794932233352</v>
      </c>
      <c r="F47" t="s">
        <v>27</v>
      </c>
      <c r="G47" s="1">
        <v>17327.664948453606</v>
      </c>
    </row>
    <row r="48" spans="1:7" x14ac:dyDescent="0.25">
      <c r="A48" s="7" t="s">
        <v>40</v>
      </c>
      <c r="B48" s="41">
        <v>1644</v>
      </c>
      <c r="C48" s="42">
        <v>31338628</v>
      </c>
      <c r="D48" s="13">
        <f t="shared" si="0"/>
        <v>19062.42579075426</v>
      </c>
      <c r="F48" t="s">
        <v>18</v>
      </c>
      <c r="G48" s="1">
        <v>16884.84593572779</v>
      </c>
    </row>
    <row r="49" spans="1:9" x14ac:dyDescent="0.25">
      <c r="A49" s="7" t="s">
        <v>42</v>
      </c>
      <c r="B49" s="41">
        <v>3139</v>
      </c>
      <c r="C49" s="42">
        <v>68929874</v>
      </c>
      <c r="D49" s="13">
        <f t="shared" si="0"/>
        <v>21959.182542210896</v>
      </c>
      <c r="F49" t="s">
        <v>15</v>
      </c>
      <c r="G49" s="1">
        <v>16779.924892703864</v>
      </c>
    </row>
    <row r="50" spans="1:9" x14ac:dyDescent="0.25">
      <c r="A50" s="7" t="s">
        <v>43</v>
      </c>
      <c r="B50" s="41">
        <v>1278</v>
      </c>
      <c r="C50" s="42">
        <v>26897082</v>
      </c>
      <c r="D50" s="13">
        <f t="shared" si="0"/>
        <v>21046.230046948356</v>
      </c>
      <c r="F50" t="s">
        <v>17</v>
      </c>
      <c r="G50" s="1">
        <v>15021.864668483197</v>
      </c>
    </row>
    <row r="51" spans="1:9" x14ac:dyDescent="0.25">
      <c r="A51" s="7" t="s">
        <v>44</v>
      </c>
      <c r="B51" s="41">
        <v>66</v>
      </c>
      <c r="C51" s="42">
        <v>961961</v>
      </c>
      <c r="D51" s="13">
        <f t="shared" si="0"/>
        <v>14575.166666666666</v>
      </c>
      <c r="F51" t="s">
        <v>44</v>
      </c>
      <c r="G51" s="1">
        <v>14575.166666666666</v>
      </c>
    </row>
    <row r="52" spans="1:9" x14ac:dyDescent="0.25">
      <c r="A52" s="7" t="s">
        <v>41</v>
      </c>
      <c r="B52" s="41">
        <v>1918</v>
      </c>
      <c r="C52" s="42">
        <v>36129925</v>
      </c>
      <c r="D52" s="13">
        <f>+C52/B52</f>
        <v>18837.291449426484</v>
      </c>
      <c r="F52" t="s">
        <v>26</v>
      </c>
      <c r="G52" s="1">
        <v>14330.858762886597</v>
      </c>
    </row>
    <row r="53" spans="1:9" x14ac:dyDescent="0.25">
      <c r="A53" s="7"/>
      <c r="B53" s="41"/>
      <c r="C53" s="42"/>
      <c r="D53" s="43"/>
    </row>
    <row r="54" spans="1:9" x14ac:dyDescent="0.25">
      <c r="A54" s="31" t="s">
        <v>47</v>
      </c>
      <c r="B54" s="44">
        <f>SUM(B7:B53)</f>
        <v>211713</v>
      </c>
      <c r="C54" s="45">
        <f>SUM(C7:C53)</f>
        <v>4743645077</v>
      </c>
      <c r="D54" s="46">
        <f t="shared" si="0"/>
        <v>22406.016999428473</v>
      </c>
      <c r="G54" s="4"/>
      <c r="I54" s="4"/>
    </row>
    <row r="55" spans="1:9" x14ac:dyDescent="0.25">
      <c r="A55" t="s">
        <v>49</v>
      </c>
      <c r="B55" s="1">
        <v>3299246</v>
      </c>
      <c r="C55" s="1">
        <v>74384106773</v>
      </c>
      <c r="D55" s="3">
        <f>+C55/B55</f>
        <v>22545.789787424157</v>
      </c>
      <c r="F55" s="50"/>
    </row>
    <row r="56" spans="1:9" x14ac:dyDescent="0.25">
      <c r="A56" t="s">
        <v>50</v>
      </c>
      <c r="B56" s="1">
        <v>39880700</v>
      </c>
      <c r="C56" s="1">
        <v>829463900555</v>
      </c>
      <c r="D56" s="3">
        <f>+C56/B56</f>
        <v>20798.629426138457</v>
      </c>
    </row>
    <row r="59" spans="1:9" x14ac:dyDescent="0.25">
      <c r="A59" s="6"/>
      <c r="B59" s="9" t="s">
        <v>46</v>
      </c>
      <c r="C59" s="16" t="s">
        <v>48</v>
      </c>
      <c r="D59" s="11" t="s">
        <v>68</v>
      </c>
    </row>
    <row r="60" spans="1:9" x14ac:dyDescent="0.25">
      <c r="A60" s="8"/>
      <c r="B60" s="14"/>
      <c r="C60" s="18"/>
      <c r="D60" s="19"/>
      <c r="G60" t="s">
        <v>28</v>
      </c>
      <c r="H60" s="1">
        <v>22406.016999428473</v>
      </c>
    </row>
    <row r="61" spans="1:9" x14ac:dyDescent="0.25">
      <c r="A61" s="20" t="s">
        <v>28</v>
      </c>
      <c r="B61" s="21">
        <v>211713</v>
      </c>
      <c r="C61" s="22">
        <v>4743645077</v>
      </c>
      <c r="D61" s="23">
        <f t="shared" ref="D61:D72" si="1">+C61/B61</f>
        <v>22406.016999428473</v>
      </c>
      <c r="G61" t="s">
        <v>51</v>
      </c>
      <c r="H61" s="1">
        <v>24140.914561399772</v>
      </c>
    </row>
    <row r="62" spans="1:9" x14ac:dyDescent="0.25">
      <c r="A62" s="7" t="s">
        <v>51</v>
      </c>
      <c r="B62" s="12">
        <v>328739</v>
      </c>
      <c r="C62" s="17">
        <v>7936060112</v>
      </c>
      <c r="D62" s="13">
        <f t="shared" si="1"/>
        <v>24140.914561399772</v>
      </c>
      <c r="G62" t="s">
        <v>52</v>
      </c>
      <c r="H62" s="1">
        <v>22984.692959138374</v>
      </c>
    </row>
    <row r="63" spans="1:9" x14ac:dyDescent="0.25">
      <c r="A63" s="7" t="s">
        <v>52</v>
      </c>
      <c r="B63" s="12">
        <v>378448</v>
      </c>
      <c r="C63" s="17">
        <v>8698511081</v>
      </c>
      <c r="D63" s="13">
        <f t="shared" si="1"/>
        <v>22984.692959138374</v>
      </c>
      <c r="G63" t="s">
        <v>53</v>
      </c>
      <c r="H63" s="1">
        <v>23229.807899367053</v>
      </c>
    </row>
    <row r="64" spans="1:9" x14ac:dyDescent="0.25">
      <c r="A64" s="7" t="s">
        <v>53</v>
      </c>
      <c r="B64" s="12">
        <v>513788</v>
      </c>
      <c r="C64" s="17">
        <v>11935196541</v>
      </c>
      <c r="D64" s="13">
        <f t="shared" si="1"/>
        <v>23229.807899367053</v>
      </c>
      <c r="G64" t="s">
        <v>54</v>
      </c>
      <c r="H64" s="1">
        <v>24697.28391583743</v>
      </c>
    </row>
    <row r="65" spans="1:8" x14ac:dyDescent="0.25">
      <c r="A65" s="7" t="s">
        <v>54</v>
      </c>
      <c r="B65" s="12">
        <v>760338</v>
      </c>
      <c r="C65" s="17">
        <v>18778283458</v>
      </c>
      <c r="D65" s="13">
        <f t="shared" si="1"/>
        <v>24697.28391583743</v>
      </c>
      <c r="G65" t="s">
        <v>55</v>
      </c>
      <c r="H65" s="1">
        <v>20296.02285135819</v>
      </c>
    </row>
    <row r="66" spans="1:8" x14ac:dyDescent="0.25">
      <c r="A66" s="7" t="s">
        <v>55</v>
      </c>
      <c r="B66" s="12">
        <v>296350</v>
      </c>
      <c r="C66" s="17">
        <v>6014726372</v>
      </c>
      <c r="D66" s="13">
        <f t="shared" si="1"/>
        <v>20296.02285135819</v>
      </c>
      <c r="G66" t="s">
        <v>56</v>
      </c>
      <c r="H66" s="1">
        <v>20376.569557903946</v>
      </c>
    </row>
    <row r="67" spans="1:8" x14ac:dyDescent="0.25">
      <c r="A67" s="7" t="s">
        <v>56</v>
      </c>
      <c r="B67" s="12">
        <v>265146</v>
      </c>
      <c r="C67" s="17">
        <v>5402765912</v>
      </c>
      <c r="D67" s="13">
        <f t="shared" si="1"/>
        <v>20376.569557903946</v>
      </c>
      <c r="E67" s="48"/>
      <c r="G67" t="s">
        <v>57</v>
      </c>
      <c r="H67" s="1">
        <v>20892.864230416486</v>
      </c>
    </row>
    <row r="68" spans="1:8" x14ac:dyDescent="0.25">
      <c r="A68" s="7" t="s">
        <v>57</v>
      </c>
      <c r="B68" s="12">
        <v>296576</v>
      </c>
      <c r="C68" s="17">
        <v>6196322102</v>
      </c>
      <c r="D68" s="13">
        <f t="shared" si="1"/>
        <v>20892.864230416486</v>
      </c>
      <c r="G68" t="s">
        <v>58</v>
      </c>
      <c r="H68" s="1">
        <v>18854.055313764366</v>
      </c>
    </row>
    <row r="69" spans="1:8" x14ac:dyDescent="0.25">
      <c r="A69" s="7" t="s">
        <v>58</v>
      </c>
      <c r="B69" s="12">
        <v>248148</v>
      </c>
      <c r="C69" s="17">
        <v>4678596118</v>
      </c>
      <c r="D69" s="13">
        <f t="shared" si="1"/>
        <v>18854.055313764366</v>
      </c>
      <c r="G69" t="s">
        <v>49</v>
      </c>
      <c r="H69" s="1">
        <v>22545.789787424157</v>
      </c>
    </row>
    <row r="70" spans="1:8" x14ac:dyDescent="0.25">
      <c r="A70" s="7"/>
      <c r="B70" s="12"/>
      <c r="C70" s="17"/>
      <c r="D70" s="13"/>
      <c r="G70" t="s">
        <v>50</v>
      </c>
      <c r="H70" s="1">
        <v>20798.629426138457</v>
      </c>
    </row>
    <row r="71" spans="1:8" x14ac:dyDescent="0.25">
      <c r="A71" s="7" t="s">
        <v>49</v>
      </c>
      <c r="B71" s="12">
        <v>3299246</v>
      </c>
      <c r="C71" s="17">
        <v>74384106773</v>
      </c>
      <c r="D71" s="13">
        <f t="shared" si="1"/>
        <v>22545.789787424157</v>
      </c>
    </row>
    <row r="72" spans="1:8" x14ac:dyDescent="0.25">
      <c r="A72" s="8" t="s">
        <v>50</v>
      </c>
      <c r="B72" s="14">
        <v>39880700</v>
      </c>
      <c r="C72" s="18">
        <v>829463900555</v>
      </c>
      <c r="D72" s="15">
        <f t="shared" si="1"/>
        <v>20798.629426138457</v>
      </c>
    </row>
    <row r="74" spans="1:8" x14ac:dyDescent="0.25">
      <c r="A74" t="s">
        <v>59</v>
      </c>
      <c r="B74" s="1" t="s">
        <v>28</v>
      </c>
      <c r="C74" s="1" t="s">
        <v>49</v>
      </c>
      <c r="D74" t="s">
        <v>50</v>
      </c>
    </row>
    <row r="75" spans="1:8" x14ac:dyDescent="0.25">
      <c r="A75">
        <v>2007</v>
      </c>
      <c r="B75" s="1">
        <v>220279</v>
      </c>
      <c r="C75" s="1">
        <v>3366254</v>
      </c>
      <c r="D75" s="1">
        <v>41374365</v>
      </c>
    </row>
    <row r="76" spans="1:8" x14ac:dyDescent="0.25">
      <c r="A76">
        <v>2008</v>
      </c>
      <c r="B76" s="1">
        <v>219416</v>
      </c>
      <c r="C76" s="1">
        <v>3384116</v>
      </c>
      <c r="D76" s="1">
        <v>41453483</v>
      </c>
    </row>
    <row r="77" spans="1:8" x14ac:dyDescent="0.25">
      <c r="A77">
        <v>2009</v>
      </c>
      <c r="B77" s="1">
        <v>218036</v>
      </c>
      <c r="C77" s="1">
        <v>3363468</v>
      </c>
      <c r="D77" s="1">
        <v>41148595</v>
      </c>
    </row>
    <row r="78" spans="1:8" x14ac:dyDescent="0.25">
      <c r="A78">
        <v>2010</v>
      </c>
      <c r="B78" s="1">
        <v>217895</v>
      </c>
      <c r="C78" s="1">
        <v>3362567</v>
      </c>
      <c r="D78" s="1">
        <v>41155343</v>
      </c>
    </row>
    <row r="79" spans="1:8" x14ac:dyDescent="0.25">
      <c r="A79">
        <v>2011</v>
      </c>
      <c r="B79" s="1">
        <v>217594</v>
      </c>
      <c r="C79" s="1">
        <v>3343086</v>
      </c>
      <c r="D79" s="1">
        <v>40919070</v>
      </c>
    </row>
    <row r="80" spans="1:8" x14ac:dyDescent="0.25">
      <c r="A80">
        <v>2012</v>
      </c>
      <c r="B80" s="1">
        <v>213059</v>
      </c>
      <c r="C80" s="1">
        <v>3288924</v>
      </c>
      <c r="D80" s="1">
        <v>40062253</v>
      </c>
    </row>
    <row r="81" spans="1:4" x14ac:dyDescent="0.25">
      <c r="A81">
        <v>2013</v>
      </c>
      <c r="B81" s="1">
        <v>211169</v>
      </c>
      <c r="C81" s="1">
        <v>3263266</v>
      </c>
      <c r="D81" s="1">
        <v>39706498</v>
      </c>
    </row>
    <row r="82" spans="1:4" x14ac:dyDescent="0.25">
      <c r="A82">
        <v>2014</v>
      </c>
      <c r="B82" s="1">
        <v>209108</v>
      </c>
      <c r="C82" s="1">
        <v>3238486</v>
      </c>
      <c r="D82" s="1">
        <v>39430187</v>
      </c>
    </row>
    <row r="83" spans="1:4" x14ac:dyDescent="0.25">
      <c r="A83">
        <v>2015</v>
      </c>
      <c r="B83" s="1">
        <v>208346</v>
      </c>
      <c r="C83" s="1">
        <v>3233893</v>
      </c>
      <c r="D83" s="1">
        <v>39477883</v>
      </c>
    </row>
    <row r="84" spans="1:4" x14ac:dyDescent="0.25">
      <c r="A84">
        <v>2016</v>
      </c>
      <c r="B84" s="1">
        <v>208507</v>
      </c>
      <c r="C84" s="1">
        <v>3234658</v>
      </c>
      <c r="D84" s="1">
        <v>39457256</v>
      </c>
    </row>
    <row r="85" spans="1:4" x14ac:dyDescent="0.25">
      <c r="A85">
        <v>2017</v>
      </c>
      <c r="B85" s="1">
        <v>209169</v>
      </c>
      <c r="C85" s="1">
        <v>3261344</v>
      </c>
      <c r="D85" s="1">
        <v>39484627</v>
      </c>
    </row>
    <row r="86" spans="1:4" x14ac:dyDescent="0.25">
      <c r="A86">
        <v>2018</v>
      </c>
      <c r="B86" s="1">
        <v>211713</v>
      </c>
      <c r="C86" s="1">
        <v>3299246</v>
      </c>
      <c r="D86" s="1">
        <v>39880700</v>
      </c>
    </row>
    <row r="88" spans="1:4" x14ac:dyDescent="0.25">
      <c r="A88" t="s">
        <v>60</v>
      </c>
      <c r="B88" s="1" t="s">
        <v>28</v>
      </c>
      <c r="C88" s="1" t="s">
        <v>49</v>
      </c>
      <c r="D88" t="s">
        <v>50</v>
      </c>
    </row>
    <row r="89" spans="1:4" x14ac:dyDescent="0.25">
      <c r="A89">
        <v>2007</v>
      </c>
      <c r="B89" s="1">
        <v>4392844538</v>
      </c>
      <c r="C89" s="1">
        <v>68387125892</v>
      </c>
      <c r="D89" s="1">
        <v>771020893093</v>
      </c>
    </row>
    <row r="90" spans="1:4" x14ac:dyDescent="0.25">
      <c r="A90">
        <v>2008</v>
      </c>
      <c r="B90" s="1">
        <v>4459399610</v>
      </c>
      <c r="C90" s="1">
        <v>69572139792</v>
      </c>
      <c r="D90" s="1">
        <v>781452707274</v>
      </c>
    </row>
    <row r="91" spans="1:4" x14ac:dyDescent="0.25">
      <c r="A91">
        <v>2009</v>
      </c>
      <c r="B91" s="1">
        <v>4429890331</v>
      </c>
      <c r="C91" s="1">
        <v>68997163503</v>
      </c>
      <c r="D91" s="1">
        <v>782070431342</v>
      </c>
    </row>
    <row r="92" spans="1:4" x14ac:dyDescent="0.25">
      <c r="A92">
        <v>2010</v>
      </c>
      <c r="B92" s="1">
        <v>4481164431</v>
      </c>
      <c r="C92" s="1">
        <v>69847870528</v>
      </c>
      <c r="D92" s="1">
        <v>791374888133</v>
      </c>
    </row>
    <row r="93" spans="1:4" x14ac:dyDescent="0.25">
      <c r="A93">
        <v>2011</v>
      </c>
      <c r="B93" s="1">
        <v>4582169285</v>
      </c>
      <c r="C93" s="1">
        <v>70802169503</v>
      </c>
      <c r="D93" s="1">
        <v>803417490928</v>
      </c>
    </row>
    <row r="94" spans="1:4" x14ac:dyDescent="0.25">
      <c r="A94">
        <v>2012</v>
      </c>
      <c r="B94" s="1">
        <v>4386963656</v>
      </c>
      <c r="C94" s="1">
        <v>67981232073</v>
      </c>
      <c r="D94" s="1">
        <v>773562070272</v>
      </c>
    </row>
    <row r="95" spans="1:4" x14ac:dyDescent="0.25">
      <c r="A95">
        <v>2013</v>
      </c>
      <c r="B95" s="1">
        <v>4429654692</v>
      </c>
      <c r="C95" s="1">
        <v>68786419954</v>
      </c>
      <c r="D95" s="1">
        <v>777118247465</v>
      </c>
    </row>
    <row r="96" spans="1:4" x14ac:dyDescent="0.25">
      <c r="A96">
        <v>2014</v>
      </c>
      <c r="B96" s="1">
        <v>4438234444</v>
      </c>
      <c r="C96" s="1">
        <v>68852983515</v>
      </c>
      <c r="D96" s="1">
        <v>777511771690</v>
      </c>
    </row>
    <row r="97" spans="1:4" x14ac:dyDescent="0.25">
      <c r="A97">
        <v>2015</v>
      </c>
      <c r="B97" s="1">
        <v>4500599823</v>
      </c>
      <c r="C97" s="1">
        <v>70023778173</v>
      </c>
      <c r="D97" s="1">
        <v>790141816256</v>
      </c>
    </row>
    <row r="98" spans="1:4" x14ac:dyDescent="0.25">
      <c r="A98">
        <v>2016</v>
      </c>
      <c r="B98" s="1">
        <v>4553948076</v>
      </c>
      <c r="C98" s="1">
        <v>70939264900</v>
      </c>
      <c r="D98" s="1">
        <v>797504978906</v>
      </c>
    </row>
    <row r="99" spans="1:4" x14ac:dyDescent="0.25">
      <c r="A99">
        <v>2017</v>
      </c>
      <c r="B99" s="1">
        <v>4579190758</v>
      </c>
      <c r="C99" s="1">
        <v>71918985773</v>
      </c>
      <c r="D99" s="1">
        <v>803597293751</v>
      </c>
    </row>
    <row r="100" spans="1:4" x14ac:dyDescent="0.25">
      <c r="A100">
        <v>2018</v>
      </c>
      <c r="B100" s="1">
        <v>4743645077</v>
      </c>
      <c r="C100" s="1">
        <v>74384106773</v>
      </c>
      <c r="D100" s="1">
        <v>829463900555</v>
      </c>
    </row>
    <row r="101" spans="1:4" x14ac:dyDescent="0.25">
      <c r="B101" s="49">
        <f>+B100/B99</f>
        <v>1.0359134021033505</v>
      </c>
      <c r="C101" s="49">
        <f>+C100/C99</f>
        <v>1.034276359343842</v>
      </c>
      <c r="D101" s="49">
        <f>+D100/D99</f>
        <v>1.0321885190569282</v>
      </c>
    </row>
    <row r="102" spans="1:4" x14ac:dyDescent="0.25">
      <c r="A102" t="s">
        <v>61</v>
      </c>
      <c r="B102" s="1" t="s">
        <v>28</v>
      </c>
      <c r="C102" s="1" t="s">
        <v>49</v>
      </c>
      <c r="D102" t="s">
        <v>50</v>
      </c>
    </row>
    <row r="103" spans="1:4" x14ac:dyDescent="0.25">
      <c r="A103">
        <v>2007</v>
      </c>
      <c r="B103" s="1">
        <f>+B89/B75</f>
        <v>19942.184856477466</v>
      </c>
      <c r="C103" s="1">
        <f t="shared" ref="C103:D104" si="2">+C89/C75</f>
        <v>20315.497847755993</v>
      </c>
      <c r="D103" s="1">
        <f t="shared" si="2"/>
        <v>18635.232059585687</v>
      </c>
    </row>
    <row r="104" spans="1:4" x14ac:dyDescent="0.25">
      <c r="A104">
        <v>2008</v>
      </c>
      <c r="B104" s="1">
        <f>+B90/B76</f>
        <v>20323.949073905274</v>
      </c>
      <c r="C104" s="1">
        <f t="shared" si="2"/>
        <v>20558.438242660712</v>
      </c>
      <c r="D104" s="1">
        <f t="shared" si="2"/>
        <v>18851.315998561568</v>
      </c>
    </row>
    <row r="105" spans="1:4" x14ac:dyDescent="0.25">
      <c r="A105">
        <v>2009</v>
      </c>
      <c r="B105" s="1">
        <f t="shared" ref="B105:D105" si="3">+B91/B77</f>
        <v>20317.242707626265</v>
      </c>
      <c r="C105" s="1">
        <f t="shared" si="3"/>
        <v>20513.697024321325</v>
      </c>
      <c r="D105" s="1">
        <f t="shared" si="3"/>
        <v>19006.005705468193</v>
      </c>
    </row>
    <row r="106" spans="1:4" x14ac:dyDescent="0.25">
      <c r="A106">
        <v>2010</v>
      </c>
      <c r="B106" s="1">
        <f t="shared" ref="B106:D107" si="4">+B92/B78</f>
        <v>20565.705642626035</v>
      </c>
      <c r="C106" s="1">
        <f t="shared" si="4"/>
        <v>20772.187001180944</v>
      </c>
      <c r="D106" s="1">
        <f t="shared" si="4"/>
        <v>19228.970783526212</v>
      </c>
    </row>
    <row r="107" spans="1:4" x14ac:dyDescent="0.25">
      <c r="A107">
        <v>2011</v>
      </c>
      <c r="B107" s="1">
        <f t="shared" si="4"/>
        <v>21058.343911137257</v>
      </c>
      <c r="C107" s="1">
        <f t="shared" si="4"/>
        <v>21178.686250667797</v>
      </c>
      <c r="D107" s="1">
        <f t="shared" si="4"/>
        <v>19634.304761276344</v>
      </c>
    </row>
    <row r="108" spans="1:4" x14ac:dyDescent="0.25">
      <c r="A108">
        <v>2012</v>
      </c>
      <c r="B108" s="1">
        <f t="shared" ref="B108:D108" si="5">+B94/B80</f>
        <v>20590.370066507399</v>
      </c>
      <c r="C108" s="1">
        <f t="shared" si="5"/>
        <v>20669.748547853342</v>
      </c>
      <c r="D108" s="1">
        <f t="shared" si="5"/>
        <v>19309.000676322423</v>
      </c>
    </row>
    <row r="109" spans="1:4" x14ac:dyDescent="0.25">
      <c r="A109">
        <v>2013</v>
      </c>
      <c r="B109" s="1">
        <f t="shared" ref="B109:D109" si="6">+B95/B81</f>
        <v>20976.822791224091</v>
      </c>
      <c r="C109" s="1">
        <f t="shared" si="6"/>
        <v>21079.0110135061</v>
      </c>
      <c r="D109" s="1">
        <f t="shared" si="6"/>
        <v>19571.563512475968</v>
      </c>
    </row>
    <row r="110" spans="1:4" x14ac:dyDescent="0.25">
      <c r="A110">
        <v>2014</v>
      </c>
      <c r="B110" s="1">
        <f t="shared" ref="B110:D113" si="7">+B96/B82</f>
        <v>21224.603764561853</v>
      </c>
      <c r="C110" s="1">
        <f t="shared" si="7"/>
        <v>21260.855694605441</v>
      </c>
      <c r="D110" s="1">
        <f t="shared" si="7"/>
        <v>19718.693489584515</v>
      </c>
    </row>
    <row r="111" spans="1:4" x14ac:dyDescent="0.25">
      <c r="A111">
        <v>2015</v>
      </c>
      <c r="B111" s="1">
        <f t="shared" si="7"/>
        <v>21601.565775200866</v>
      </c>
      <c r="C111" s="1">
        <f t="shared" si="7"/>
        <v>21653.090616479891</v>
      </c>
      <c r="D111" s="1">
        <f t="shared" si="7"/>
        <v>20014.79705119953</v>
      </c>
    </row>
    <row r="112" spans="1:4" x14ac:dyDescent="0.25">
      <c r="A112">
        <v>2016</v>
      </c>
      <c r="B112" s="1">
        <f t="shared" si="7"/>
        <v>21840.744320334568</v>
      </c>
      <c r="C112" s="1">
        <f t="shared" si="7"/>
        <v>21930.993910329933</v>
      </c>
      <c r="D112" s="1">
        <f t="shared" si="7"/>
        <v>20211.871269152623</v>
      </c>
    </row>
    <row r="113" spans="1:4" x14ac:dyDescent="0.25">
      <c r="A113">
        <v>2017</v>
      </c>
      <c r="B113" s="1">
        <f t="shared" si="7"/>
        <v>21892.301239667446</v>
      </c>
      <c r="C113" s="1">
        <f t="shared" si="7"/>
        <v>22051.947225744971</v>
      </c>
      <c r="D113" s="1">
        <f t="shared" si="7"/>
        <v>20352.156137906532</v>
      </c>
    </row>
    <row r="114" spans="1:4" x14ac:dyDescent="0.25">
      <c r="A114">
        <v>2018</v>
      </c>
      <c r="B114" s="1">
        <f t="shared" ref="B114:D114" si="8">+B100/B86</f>
        <v>22406.016999428473</v>
      </c>
      <c r="C114" s="1">
        <f t="shared" si="8"/>
        <v>22545.789787424157</v>
      </c>
      <c r="D114" s="1">
        <f t="shared" si="8"/>
        <v>20798.629426138457</v>
      </c>
    </row>
    <row r="116" spans="1:4" x14ac:dyDescent="0.25">
      <c r="A116" t="s">
        <v>61</v>
      </c>
      <c r="B116" s="1" t="s">
        <v>28</v>
      </c>
      <c r="C116" s="1" t="s">
        <v>49</v>
      </c>
      <c r="D116" t="s">
        <v>50</v>
      </c>
    </row>
    <row r="117" spans="1:4" x14ac:dyDescent="0.25">
      <c r="A117">
        <v>2007</v>
      </c>
      <c r="B117" s="1">
        <v>100</v>
      </c>
      <c r="C117" s="1">
        <v>100</v>
      </c>
      <c r="D117" s="1">
        <v>100</v>
      </c>
    </row>
    <row r="118" spans="1:4" x14ac:dyDescent="0.25">
      <c r="A118">
        <v>2008</v>
      </c>
      <c r="B118" s="5">
        <f>+(B104-B$103)/B$103*100+100</f>
        <v>101.91435502265844</v>
      </c>
      <c r="C118" s="5">
        <f>+(C104-C$103)/C$103*100+100</f>
        <v>101.19583776250678</v>
      </c>
      <c r="D118" s="5">
        <f>+(D104-D$103)/D$103*100+100</f>
        <v>101.15954520064444</v>
      </c>
    </row>
    <row r="119" spans="1:4" x14ac:dyDescent="0.25">
      <c r="A119">
        <v>2009</v>
      </c>
      <c r="B119" s="5">
        <f t="shared" ref="B119:C128" si="9">+(B105-B$103)/B$103*100+100</f>
        <v>101.88072597786082</v>
      </c>
      <c r="C119" s="5">
        <f t="shared" si="9"/>
        <v>100.97560580622063</v>
      </c>
      <c r="D119" s="5">
        <f t="shared" ref="D119" si="10">+(D105-D$103)/D$103*100+100</f>
        <v>101.98963793258365</v>
      </c>
    </row>
    <row r="120" spans="1:4" x14ac:dyDescent="0.25">
      <c r="A120">
        <v>2010</v>
      </c>
      <c r="B120" s="5">
        <f t="shared" si="9"/>
        <v>103.12664229439254</v>
      </c>
      <c r="C120" s="5">
        <f t="shared" si="9"/>
        <v>102.24798406048117</v>
      </c>
      <c r="D120" s="5">
        <f t="shared" ref="D120" si="11">+(D106-D$103)/D$103*100+100</f>
        <v>103.18610856061282</v>
      </c>
    </row>
    <row r="121" spans="1:4" x14ac:dyDescent="0.25">
      <c r="A121">
        <v>2011</v>
      </c>
      <c r="B121" s="5">
        <f t="shared" si="9"/>
        <v>105.59697476827495</v>
      </c>
      <c r="C121" s="5">
        <f t="shared" si="9"/>
        <v>104.24891582466019</v>
      </c>
      <c r="D121" s="5">
        <f t="shared" ref="D121" si="12">+(D107-D$103)/D$103*100+100</f>
        <v>105.36120343710316</v>
      </c>
    </row>
    <row r="122" spans="1:4" x14ac:dyDescent="0.25">
      <c r="A122">
        <v>2012</v>
      </c>
      <c r="B122" s="5">
        <f t="shared" si="9"/>
        <v>103.25032194162715</v>
      </c>
      <c r="C122" s="5">
        <f t="shared" si="9"/>
        <v>101.74374609350998</v>
      </c>
      <c r="D122" s="5">
        <f t="shared" ref="D122" si="13">+(D108-D$103)/D$103*100+100</f>
        <v>103.61556332962411</v>
      </c>
    </row>
    <row r="123" spans="1:4" x14ac:dyDescent="0.25">
      <c r="A123">
        <v>2013</v>
      </c>
      <c r="B123" s="5">
        <f t="shared" si="9"/>
        <v>105.18818746387541</v>
      </c>
      <c r="C123" s="5">
        <f t="shared" si="9"/>
        <v>103.75827937603037</v>
      </c>
      <c r="D123" s="5">
        <f t="shared" ref="D123" si="14">+(D109-D$103)/D$103*100+100</f>
        <v>105.02452263484771</v>
      </c>
    </row>
    <row r="124" spans="1:4" x14ac:dyDescent="0.25">
      <c r="A124">
        <v>2014</v>
      </c>
      <c r="B124" s="5">
        <f t="shared" si="9"/>
        <v>106.43068408659265</v>
      </c>
      <c r="C124" s="5">
        <f t="shared" si="9"/>
        <v>104.65338262411261</v>
      </c>
      <c r="D124" s="5">
        <f t="shared" ref="D124" si="15">+(D110-D$103)/D$103*100+100</f>
        <v>105.81404849982275</v>
      </c>
    </row>
    <row r="125" spans="1:4" x14ac:dyDescent="0.25">
      <c r="A125">
        <v>2015</v>
      </c>
      <c r="B125" s="5">
        <f t="shared" si="9"/>
        <v>108.3209584640091</v>
      </c>
      <c r="C125" s="5">
        <f t="shared" si="9"/>
        <v>106.58410036883072</v>
      </c>
      <c r="D125" s="5">
        <f t="shared" ref="D125" si="16">+(D111-D$103)/D$103*100+100</f>
        <v>107.40299335797225</v>
      </c>
    </row>
    <row r="126" spans="1:4" x14ac:dyDescent="0.25">
      <c r="A126">
        <v>2016</v>
      </c>
      <c r="B126" s="5">
        <f t="shared" si="9"/>
        <v>109.5203182475787</v>
      </c>
      <c r="C126" s="5">
        <f t="shared" si="9"/>
        <v>107.95203777274099</v>
      </c>
      <c r="D126" s="5">
        <f t="shared" ref="D126" si="17">+(D112-D$103)/D$103*100+100</f>
        <v>108.46052898362453</v>
      </c>
    </row>
    <row r="127" spans="1:4" x14ac:dyDescent="0.25">
      <c r="A127">
        <v>2017</v>
      </c>
      <c r="B127" s="5">
        <f t="shared" si="9"/>
        <v>109.7788501973321</v>
      </c>
      <c r="C127" s="5">
        <f t="shared" si="9"/>
        <v>108.54741237946469</v>
      </c>
      <c r="D127" s="5">
        <f t="shared" ref="D127" si="18">+(D113-D$103)/D$103*100+100</f>
        <v>109.2133227685656</v>
      </c>
    </row>
    <row r="128" spans="1:4" x14ac:dyDescent="0.25">
      <c r="A128">
        <v>2018</v>
      </c>
      <c r="B128" s="5">
        <f t="shared" si="9"/>
        <v>112.35487566022999</v>
      </c>
      <c r="C128" s="5">
        <f t="shared" si="9"/>
        <v>110.97827853583473</v>
      </c>
      <c r="D128" s="5">
        <f t="shared" ref="D128" si="19">+(D114-D$103)/D$103*100+100</f>
        <v>111.60917856904256</v>
      </c>
    </row>
    <row r="131" spans="1:4" x14ac:dyDescent="0.25">
      <c r="A131" t="s">
        <v>59</v>
      </c>
      <c r="B131" s="1" t="s">
        <v>28</v>
      </c>
      <c r="C131" s="1" t="s">
        <v>49</v>
      </c>
      <c r="D131" t="s">
        <v>50</v>
      </c>
    </row>
    <row r="132" spans="1:4" x14ac:dyDescent="0.25">
      <c r="A132">
        <v>2007</v>
      </c>
      <c r="B132" s="1">
        <v>100</v>
      </c>
      <c r="C132" s="1">
        <v>100</v>
      </c>
      <c r="D132" s="1">
        <v>100</v>
      </c>
    </row>
    <row r="133" spans="1:4" x14ac:dyDescent="0.25">
      <c r="A133">
        <v>2008</v>
      </c>
      <c r="B133" s="5">
        <f>+(B76-B$75)/B$75*100+100</f>
        <v>99.608224115780445</v>
      </c>
      <c r="C133" s="5">
        <f>+(C76-C$75)/C$75*100+100</f>
        <v>100.5306194957362</v>
      </c>
      <c r="D133" s="5">
        <f>+(D76-D$75)/D$75*100+100</f>
        <v>100.19122468707374</v>
      </c>
    </row>
    <row r="134" spans="1:4" x14ac:dyDescent="0.25">
      <c r="A134">
        <v>2009</v>
      </c>
      <c r="B134" s="5">
        <f t="shared" ref="B134:C143" si="20">+(B77-B$75)/B$75*100+100</f>
        <v>98.981745876819858</v>
      </c>
      <c r="C134" s="5">
        <f t="shared" si="20"/>
        <v>99.91723738018581</v>
      </c>
      <c r="D134" s="5">
        <f t="shared" ref="D134" si="21">+(D77-D$75)/D$75*100+100</f>
        <v>99.454323951557924</v>
      </c>
    </row>
    <row r="135" spans="1:4" x14ac:dyDescent="0.25">
      <c r="A135">
        <v>2010</v>
      </c>
      <c r="B135" s="5">
        <f t="shared" si="20"/>
        <v>98.917736143708666</v>
      </c>
      <c r="C135" s="5">
        <f t="shared" si="20"/>
        <v>99.89047172316765</v>
      </c>
      <c r="D135" s="5">
        <f t="shared" ref="D135" si="22">+(D78-D$75)/D$75*100+100</f>
        <v>99.470633567427555</v>
      </c>
    </row>
    <row r="136" spans="1:4" x14ac:dyDescent="0.25">
      <c r="A136">
        <v>2011</v>
      </c>
      <c r="B136" s="5">
        <f t="shared" si="20"/>
        <v>98.781091252457117</v>
      </c>
      <c r="C136" s="5">
        <f t="shared" si="20"/>
        <v>99.311757223311133</v>
      </c>
      <c r="D136" s="5">
        <f t="shared" ref="D136" si="23">+(D79-D$75)/D$75*100+100</f>
        <v>98.899572235126755</v>
      </c>
    </row>
    <row r="137" spans="1:4" x14ac:dyDescent="0.25">
      <c r="A137">
        <v>2012</v>
      </c>
      <c r="B137" s="5">
        <f t="shared" si="20"/>
        <v>96.722338488916336</v>
      </c>
      <c r="C137" s="5">
        <f t="shared" si="20"/>
        <v>97.702787727842278</v>
      </c>
      <c r="D137" s="5">
        <f t="shared" ref="D137" si="24">+(D80-D$75)/D$75*100+100</f>
        <v>96.828683654721956</v>
      </c>
    </row>
    <row r="138" spans="1:4" x14ac:dyDescent="0.25">
      <c r="A138">
        <v>2013</v>
      </c>
      <c r="B138" s="5">
        <f t="shared" si="20"/>
        <v>95.864335683383345</v>
      </c>
      <c r="C138" s="5">
        <f t="shared" si="20"/>
        <v>96.940575488361844</v>
      </c>
      <c r="D138" s="5">
        <f t="shared" ref="D138" si="25">+(D81-D$75)/D$75*100+100</f>
        <v>95.968839642614455</v>
      </c>
    </row>
    <row r="139" spans="1:4" x14ac:dyDescent="0.25">
      <c r="A139">
        <v>2014</v>
      </c>
      <c r="B139" s="5">
        <f t="shared" si="20"/>
        <v>94.928704052587861</v>
      </c>
      <c r="C139" s="5">
        <f t="shared" si="20"/>
        <v>96.204445653833602</v>
      </c>
      <c r="D139" s="5">
        <f t="shared" ref="D139" si="26">+(D82-D$75)/D$75*100+100</f>
        <v>95.301008245081221</v>
      </c>
    </row>
    <row r="140" spans="1:4" x14ac:dyDescent="0.25">
      <c r="A140">
        <v>2015</v>
      </c>
      <c r="B140" s="5">
        <f t="shared" si="20"/>
        <v>94.582779111944404</v>
      </c>
      <c r="C140" s="5">
        <f t="shared" si="20"/>
        <v>96.068003186925282</v>
      </c>
      <c r="D140" s="5">
        <f t="shared" ref="D140" si="27">+(D83-D$75)/D$75*100+100</f>
        <v>95.416287355709272</v>
      </c>
    </row>
    <row r="141" spans="1:4" x14ac:dyDescent="0.25">
      <c r="A141">
        <v>2016</v>
      </c>
      <c r="B141" s="5">
        <f t="shared" si="20"/>
        <v>94.655868239823135</v>
      </c>
      <c r="C141" s="5">
        <f t="shared" si="20"/>
        <v>96.0907287447709</v>
      </c>
      <c r="D141" s="5">
        <f t="shared" ref="D141" si="28">+(D84-D$75)/D$75*100+100</f>
        <v>95.366432814135038</v>
      </c>
    </row>
    <row r="142" spans="1:4" x14ac:dyDescent="0.25">
      <c r="A142">
        <v>2017</v>
      </c>
      <c r="B142" s="5">
        <f t="shared" si="20"/>
        <v>94.956396206628867</v>
      </c>
      <c r="C142" s="5">
        <f t="shared" si="20"/>
        <v>96.883479380937985</v>
      </c>
      <c r="D142" s="5">
        <f t="shared" ref="D142" si="29">+(D85-D$75)/D$75*100+100</f>
        <v>95.432587303756804</v>
      </c>
    </row>
    <row r="143" spans="1:4" x14ac:dyDescent="0.25">
      <c r="A143">
        <v>2018</v>
      </c>
      <c r="B143" s="5">
        <f t="shared" si="20"/>
        <v>96.111295221060558</v>
      </c>
      <c r="C143" s="5">
        <f t="shared" si="20"/>
        <v>98.009419372394362</v>
      </c>
      <c r="D143" s="5">
        <f t="shared" ref="D143" si="30">+(D86-D$75)/D$75*100+100</f>
        <v>96.389878128643176</v>
      </c>
    </row>
    <row r="146" spans="1:4" x14ac:dyDescent="0.25">
      <c r="A146" t="s">
        <v>63</v>
      </c>
      <c r="B146" s="1" t="s">
        <v>28</v>
      </c>
      <c r="C146" s="1" t="s">
        <v>49</v>
      </c>
      <c r="D146" t="s">
        <v>50</v>
      </c>
    </row>
    <row r="147" spans="1:4" x14ac:dyDescent="0.25">
      <c r="A147">
        <v>2007</v>
      </c>
      <c r="B147" s="1">
        <v>100</v>
      </c>
      <c r="C147" s="1">
        <v>100</v>
      </c>
      <c r="D147" s="1">
        <v>100</v>
      </c>
    </row>
    <row r="148" spans="1:4" x14ac:dyDescent="0.25">
      <c r="A148">
        <v>2008</v>
      </c>
      <c r="B148" s="5">
        <f>+(B90-B$89)/B$89*100+100</f>
        <v>101.51507915712176</v>
      </c>
      <c r="C148" s="5">
        <f>+(C90-C$89)/C$89*100+100</f>
        <v>101.73280260654823</v>
      </c>
      <c r="D148" s="5">
        <f>+(D90-D$89)/D$89*100+100</f>
        <v>101.3529872243996</v>
      </c>
    </row>
    <row r="149" spans="1:4" x14ac:dyDescent="0.25">
      <c r="A149">
        <v>2009</v>
      </c>
      <c r="B149" s="5">
        <f t="shared" ref="B149:C158" si="31">+(B91-B$89)/B$89*100+100</f>
        <v>100.84332128486537</v>
      </c>
      <c r="C149" s="5">
        <f t="shared" si="31"/>
        <v>100.89203574948215</v>
      </c>
      <c r="D149" s="5">
        <f t="shared" ref="D149" si="32">+(D91-D$89)/D$89*100+100</f>
        <v>101.43310490649274</v>
      </c>
    </row>
    <row r="150" spans="1:4" x14ac:dyDescent="0.25">
      <c r="A150">
        <v>2010</v>
      </c>
      <c r="B150" s="5">
        <f t="shared" si="31"/>
        <v>102.01053991863347</v>
      </c>
      <c r="C150" s="5">
        <f t="shared" si="31"/>
        <v>102.13599360544391</v>
      </c>
      <c r="D150" s="5">
        <f t="shared" ref="D150" si="33">+(D92-D$89)/D$89*100+100</f>
        <v>102.63987593881518</v>
      </c>
    </row>
    <row r="151" spans="1:4" x14ac:dyDescent="0.25">
      <c r="A151">
        <v>2011</v>
      </c>
      <c r="B151" s="5">
        <f t="shared" si="31"/>
        <v>104.30984400568377</v>
      </c>
      <c r="C151" s="5">
        <f t="shared" si="31"/>
        <v>103.5314301917205</v>
      </c>
      <c r="D151" s="5">
        <f t="shared" ref="D151" si="34">+(D93-D$89)/D$89*100+100</f>
        <v>104.20177950107667</v>
      </c>
    </row>
    <row r="152" spans="1:4" x14ac:dyDescent="0.25">
      <c r="A152">
        <v>2012</v>
      </c>
      <c r="B152" s="5">
        <f t="shared" si="31"/>
        <v>99.866125879276453</v>
      </c>
      <c r="C152" s="5">
        <f t="shared" si="31"/>
        <v>99.406476272096882</v>
      </c>
      <c r="D152" s="5">
        <f t="shared" ref="D152" si="35">+(D94-D$89)/D$89*100+100</f>
        <v>100.32958603349981</v>
      </c>
    </row>
    <row r="153" spans="1:4" x14ac:dyDescent="0.25">
      <c r="A153">
        <v>2013</v>
      </c>
      <c r="B153" s="5">
        <f t="shared" si="31"/>
        <v>100.83795712963608</v>
      </c>
      <c r="C153" s="5">
        <f t="shared" si="31"/>
        <v>100.58387314394611</v>
      </c>
      <c r="D153" s="5">
        <f t="shared" ref="D153" si="36">+(D95-D$89)/D$89*100+100</f>
        <v>100.79081571285832</v>
      </c>
    </row>
    <row r="154" spans="1:4" x14ac:dyDescent="0.25">
      <c r="A154">
        <v>2014</v>
      </c>
      <c r="B154" s="5">
        <f t="shared" si="31"/>
        <v>101.03326911770625</v>
      </c>
      <c r="C154" s="5">
        <f t="shared" si="31"/>
        <v>100.68120661151296</v>
      </c>
      <c r="D154" s="5">
        <f t="shared" ref="D154" si="37">+(D96-D$89)/D$89*100+100</f>
        <v>100.84185508527031</v>
      </c>
    </row>
    <row r="155" spans="1:4" x14ac:dyDescent="0.25">
      <c r="A155">
        <v>2015</v>
      </c>
      <c r="B155" s="5">
        <f t="shared" si="31"/>
        <v>102.45297287595476</v>
      </c>
      <c r="C155" s="5">
        <f t="shared" si="31"/>
        <v>102.39321693908394</v>
      </c>
      <c r="D155" s="5">
        <f t="shared" ref="D155" si="38">+(D97-D$89)/D$89*100+100</f>
        <v>102.47994877107612</v>
      </c>
    </row>
    <row r="156" spans="1:4" x14ac:dyDescent="0.25">
      <c r="A156">
        <v>2016</v>
      </c>
      <c r="B156" s="5">
        <f t="shared" si="31"/>
        <v>103.66740813626308</v>
      </c>
      <c r="C156" s="5">
        <f t="shared" si="31"/>
        <v>103.73189979065717</v>
      </c>
      <c r="D156" s="5">
        <f t="shared" ref="D156" si="39">+(D98-D$89)/D$89*100+100</f>
        <v>103.43493750302373</v>
      </c>
    </row>
    <row r="157" spans="1:4" x14ac:dyDescent="0.25">
      <c r="A157">
        <v>2017</v>
      </c>
      <c r="B157" s="5">
        <f t="shared" si="31"/>
        <v>104.24203994446025</v>
      </c>
      <c r="C157" s="5">
        <f t="shared" si="31"/>
        <v>105.16450989120038</v>
      </c>
      <c r="D157" s="5">
        <f t="shared" ref="D157" si="40">+(D99-D$89)/D$89*100+100</f>
        <v>104.22509959844508</v>
      </c>
    </row>
    <row r="158" spans="1:4" x14ac:dyDescent="0.25">
      <c r="A158">
        <v>2018</v>
      </c>
      <c r="B158" s="5">
        <f t="shared" si="31"/>
        <v>107.98572624105915</v>
      </c>
      <c r="C158" s="5">
        <f t="shared" si="31"/>
        <v>108.76916642245018</v>
      </c>
      <c r="D158" s="5">
        <f t="shared" ref="D158" si="41">+(D100-D$89)/D$89*100+100</f>
        <v>107.57995120307987</v>
      </c>
    </row>
  </sheetData>
  <sortState xmlns:xlrd2="http://schemas.microsoft.com/office/spreadsheetml/2017/richdata2" ref="F6:G52">
    <sortCondition descending="1" ref="G6:G52"/>
  </sortState>
  <pageMargins left="0.7" right="0.7" top="0.75" bottom="0.75" header="0.3" footer="0.3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Colnaghi, Antonio</dc:creator>
  <cp:lastModifiedBy>Colnaghi, Antonio</cp:lastModifiedBy>
  <cp:lastPrinted>2020-10-07T06:15:47Z</cp:lastPrinted>
  <dcterms:created xsi:type="dcterms:W3CDTF">2020-10-06T11:03:27Z</dcterms:created>
  <dcterms:modified xsi:type="dcterms:W3CDTF">2022-08-10T14:54:05Z</dcterms:modified>
</cp:coreProperties>
</file>