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3256" windowHeight="12600" activeTab="0"/>
  </bookViews>
  <sheets>
    <sheet name="Foglio1" sheetId="1" r:id="rId1"/>
  </sheets>
  <definedNames/>
  <calcPr fullCalcOnLoad="1"/>
</workbook>
</file>

<file path=xl/sharedStrings.xml><?xml version="1.0" encoding="utf-8"?>
<sst xmlns="http://schemas.openxmlformats.org/spreadsheetml/2006/main" count="210" uniqueCount="119">
  <si>
    <t>Comune</t>
  </si>
  <si>
    <t>AGAZZANO</t>
  </si>
  <si>
    <t>ALSENO</t>
  </si>
  <si>
    <t>BESENZONE</t>
  </si>
  <si>
    <t>BETTOLA</t>
  </si>
  <si>
    <t>BOBBIO</t>
  </si>
  <si>
    <t>BORGONOVO VAL TIDONE</t>
  </si>
  <si>
    <t>CADEO</t>
  </si>
  <si>
    <t>CALENDASCO</t>
  </si>
  <si>
    <t>CAMINATA</t>
  </si>
  <si>
    <t>CAORSO</t>
  </si>
  <si>
    <t>CARPANETO PIACENTINO</t>
  </si>
  <si>
    <t>CASTEL SAN GIOVANNI</t>
  </si>
  <si>
    <t>CASTELL'ARQUATO</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</si>
  <si>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</si>
  <si>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</si>
  <si>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</si>
  <si>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</si>
  <si>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</si>
  <si>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</si>
  <si>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</si>
  <si>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</si>
  <si>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</si>
  <si>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</si>
  <si>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</si>
  <si>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</si>
  <si>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</si>
  <si>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</si>
  <si>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</si>
  <si>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</si>
  <si>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</si>
  <si>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</si>
  <si>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</si>
  <si>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</si>
  <si>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</si>
  <si>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</si>
  <si>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</si>
  <si>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</si>
  <si>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</si>
  <si>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</si>
  <si>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</si>
  <si>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</si>
  <si>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</si>
  <si>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</si>
  <si>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</si>
  <si>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</si>
  <si>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</si>
  <si>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</si>
  <si>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</si>
  <si>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Totale provincia</t>
  </si>
  <si>
    <t>ALTA VAL TIDONE</t>
  </si>
  <si>
    <t>Il 1° gennaio 2018 è stato istituito il comune "Alta Val Tidone" derivante dalla fusione di Caminata, Nibbiano e Pecorara.</t>
  </si>
  <si>
    <t>Capoluogo</t>
  </si>
  <si>
    <t>Prima cintura</t>
  </si>
  <si>
    <t>Seconda cintura</t>
  </si>
  <si>
    <t>Area Centrale</t>
  </si>
  <si>
    <t>Bassa Val Tidone</t>
  </si>
  <si>
    <t>Alta Val Tidone/Val Luretta</t>
  </si>
  <si>
    <t>Area Val Tidone</t>
  </si>
  <si>
    <t>Medio-bassa Val Trebbia</t>
  </si>
  <si>
    <t>Alta Val Trebbia</t>
  </si>
  <si>
    <t>Area Val Trebbia</t>
  </si>
  <si>
    <t>Medio-bassa Val Nure</t>
  </si>
  <si>
    <t>Alta Val Nure</t>
  </si>
  <si>
    <t>Area Val Nure</t>
  </si>
  <si>
    <t>Area Bassa Val d'Arda</t>
  </si>
  <si>
    <t>Medio-bassa Val d'Arda</t>
  </si>
  <si>
    <t>Alta Val d'Arda</t>
  </si>
  <si>
    <t>Area Val d'Arda</t>
  </si>
  <si>
    <t>Zone Altimetriche</t>
  </si>
  <si>
    <t>Pianura</t>
  </si>
  <si>
    <t>Distretti ASL</t>
  </si>
  <si>
    <t>Piacenza</t>
  </si>
  <si>
    <t>Ponente (Castel S. Giovanni)</t>
  </si>
  <si>
    <t>Levante (Fiorenzuola)</t>
  </si>
  <si>
    <t>Sub-aree/Aree PTCP</t>
  </si>
  <si>
    <t>Totale Emilia-Romagna</t>
  </si>
  <si>
    <t>Totale Italia</t>
  </si>
  <si>
    <t>Totale provincia Piacenza</t>
  </si>
  <si>
    <t>(fonte: ISTAT)</t>
  </si>
  <si>
    <t>Unioni di Comuni</t>
  </si>
  <si>
    <t>Non Unioni di comuni</t>
  </si>
  <si>
    <t>"Via Emilia Piacentina" (1)</t>
  </si>
  <si>
    <t>"Bassa Val d'Arda Fiume Po" (2)</t>
  </si>
  <si>
    <t>"U.M. Alta Val Nure" (3)</t>
  </si>
  <si>
    <t>"U.M. Val Trebbia Val Luretta" (4)</t>
  </si>
  <si>
    <t>"Bassa Val Trebbia Val Luretta" (5)</t>
  </si>
  <si>
    <t>"Val Nure e Val Chero" (6)</t>
  </si>
  <si>
    <t>"U.M. Alta Val d'Arda" (7)</t>
  </si>
  <si>
    <t>(1)  Alseno, Cadeo (2) Besensone, Caorso, Castelvetro, Cortemaggiore, Monticelli, S.Pietro, Villanova (3) Bettola, Farini, Ferriere, Ponte dell'Olio (4) Bobbio, Cerignale, Coli, Cortebrugnatella, Ottone, Piozzano, Travo, Zerba (5) Calendasco, Gossolengo, Gragnano, Rivergaro, Rottofreno (6) Carpaneto, Gropparello, Podenzano, S.Giorgio, Vigolzone (7) Castell'Arquato, Lugagnano, Morfasso, Vernasca</t>
  </si>
  <si>
    <t>Collina (1)</t>
  </si>
  <si>
    <t>Montagna (2)</t>
  </si>
  <si>
    <t>Vernasca, Vigolzone, Villanova sull´Arda</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</si>
  <si>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</si>
  <si>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</si>
  <si>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</si>
  <si>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</si>
  <si>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</si>
  <si>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</si>
  <si>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</si>
  <si>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</si>
  <si>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</si>
  <si>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</si>
  <si>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</si>
  <si>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</si>
  <si>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65-69</t>
  </si>
  <si>
    <t>70-74</t>
  </si>
  <si>
    <t xml:space="preserve"> 75-79</t>
  </si>
  <si>
    <t xml:space="preserve"> 80-84</t>
  </si>
  <si>
    <t xml:space="preserve"> 85-89</t>
  </si>
  <si>
    <t xml:space="preserve"> 90-95</t>
  </si>
  <si>
    <t xml:space="preserve"> 95-100</t>
  </si>
  <si>
    <t>oltre 100</t>
  </si>
  <si>
    <t>TOTALE</t>
  </si>
  <si>
    <t xml:space="preserve"> 60-64</t>
  </si>
  <si>
    <t>(1) Agazzano, Alseno, Borgonovo, Carpaneto, Castell'Arquato, Castel S. Giovanni, Gazzola, Gropparello, Lugagnano, Pianello, Piozzano, Ponte dell'Olio, Rivergaro, San Giorgio, Travo, Vernasca, Vigolzone, Ziano P.no (2) Alta Val Tidone, Bettola, Bobbio, Coli, Cerignale, Corte Brugnatella, Farini, Ferriere, Morfasso, Ottone, Zerba</t>
  </si>
  <si>
    <t>Popolazione residente totale. FEMMINE, per classi quinquennali di età all'1.1.2019</t>
  </si>
  <si>
    <r>
      <rPr>
        <b/>
        <sz val="8"/>
        <rFont val="Arial"/>
        <family val="2"/>
      </rPr>
      <t>Ponente</t>
    </r>
    <r>
      <rPr>
        <sz val="8"/>
        <rFont val="Arial"/>
        <family val="2"/>
      </rPr>
      <t>: Agazzano, Bobbio, Borgonovo Val Tidone, Calendasco, Caminata, Castel S. Giovanni, Cerignale, Coli, Cortebrugnatella, Gazzola, Gossolengo, Gragnano Trebbiense, Nibbiano, Ottone, Pecorara, Pianello Val Tidone, Piozzano, Rivergaro, Rottofreno, Sarmato, Travo, Zerba, Ziano Piacentino</t>
    </r>
  </si>
  <si>
    <r>
      <rPr>
        <b/>
        <sz val="8"/>
        <rFont val="Arial"/>
        <family val="2"/>
      </rPr>
      <t>Levante</t>
    </r>
    <r>
      <rPr>
        <sz val="8"/>
        <rFont val="Arial"/>
        <family val="2"/>
      </rPr>
      <t xml:space="preserve">: Alseno, Besenzone, Bettola, Cadeo, Caorso, Carpaneto Piacentino, Castell´Arquato, Castelvetro Piacentino, Cortemaggiore, Farini, Ferriere, Fiorenzuola d´Arda, Gropparello, Lugagnano Val d´Arda, Monticelli d´Ongina, Morfasso, Podenzano, Ponte dell´Olio, Pontenure, S.Giorgio Piacentino, S.Pietro in Cerro,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</si>
</sst>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1">
    <font>
      <sz val="11"/>
      <color theme="1"/>
      <name val="Calibri"/>
      <family val="2"/>
    </font>
    <font>
      <sz val="11"/>
      <color indexed="8"/>
      <name val="Calibri"/>
      <family val="2"/>
    </font>
    <font>
      <b/>
      <sz val="9"/>
      <name val="Arial"/>
      <family val="2"/>
    </font>
    <font>
      <b/>
      <sz val="8"/>
      <name val="Arial"/>
      <family val="2"/>
    </font>
    <font>
      <b/>
      <i/>
      <sz val="8"/>
      <name val="Arial"/>
      <family val="2"/>
    </font>
    <font>
      <sz val="8"/>
      <name val="Arial"/>
      <family val="2"/>
    </font>
    <font>
      <b/>
      <sz val="11"/>
      <name val="Calibri"/>
      <family val="2"/>
    </font>
    <font>
      <sz val="11"/>
      <name val="Calibri"/>
      <family val="2"/>
    </font>
    <font>
      <i/>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rgb="FFEEEEE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right style="thin"/>
      <top/>
      <bottom style="thin"/>
    </border>
    <border>
      <left/>
      <right style="thin"/>
      <top/>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Font="1" applyAlignment="1">
      <alignment/>
    </xf>
    <xf numFmtId="0" fontId="2" fillId="14"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Fill="1" applyBorder="1" applyAlignment="1">
      <alignment horizontal="left"/>
    </xf>
    <xf numFmtId="0" fontId="4" fillId="33" borderId="10" xfId="0" applyFont="1" applyFill="1" applyBorder="1" applyAlignment="1">
      <alignment horizontal="left" vertical="top" wrapText="1"/>
    </xf>
    <xf numFmtId="0" fontId="3" fillId="34" borderId="10" xfId="0" applyFont="1" applyFill="1" applyBorder="1" applyAlignment="1">
      <alignment horizontal="left" wrapText="1"/>
    </xf>
    <xf numFmtId="0" fontId="3" fillId="14" borderId="10" xfId="0" applyFont="1" applyFill="1" applyBorder="1" applyAlignment="1">
      <alignment horizontal="left" wrapText="1"/>
    </xf>
    <xf numFmtId="0" fontId="3" fillId="34" borderId="0" xfId="0" applyFont="1" applyFill="1" applyBorder="1" applyAlignment="1">
      <alignment horizontal="left" wrapText="1"/>
    </xf>
    <xf numFmtId="0" fontId="3" fillId="33"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0" xfId="0" applyFont="1" applyFill="1" applyBorder="1" applyAlignment="1">
      <alignment horizontal="left" vertical="top" wrapText="1"/>
    </xf>
    <xf numFmtId="0" fontId="5" fillId="34" borderId="0" xfId="0" applyFont="1" applyFill="1" applyBorder="1" applyAlignment="1">
      <alignment wrapText="1"/>
    </xf>
    <xf numFmtId="3" fontId="3" fillId="0" borderId="0" xfId="0" applyNumberFormat="1" applyFont="1" applyFill="1" applyBorder="1" applyAlignment="1">
      <alignment horizontal="left"/>
    </xf>
    <xf numFmtId="3" fontId="3" fillId="34" borderId="0" xfId="0" applyNumberFormat="1" applyFont="1" applyFill="1" applyBorder="1" applyAlignment="1">
      <alignment horizontal="left" wrapText="1"/>
    </xf>
    <xf numFmtId="0" fontId="6" fillId="0" borderId="0" xfId="0" applyFont="1" applyAlignment="1">
      <alignment/>
    </xf>
    <xf numFmtId="0" fontId="7" fillId="0" borderId="0" xfId="0" applyFont="1" applyAlignment="1">
      <alignment/>
    </xf>
    <xf numFmtId="0" fontId="6" fillId="35" borderId="11"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7" fillId="0" borderId="0" xfId="0" applyFont="1" applyAlignment="1">
      <alignment vertical="center" wrapText="1"/>
    </xf>
    <xf numFmtId="3" fontId="7" fillId="36" borderId="0" xfId="0" applyNumberFormat="1" applyFont="1" applyFill="1" applyAlignment="1">
      <alignment vertical="center" wrapText="1"/>
    </xf>
    <xf numFmtId="0" fontId="7" fillId="36" borderId="0" xfId="0" applyFont="1" applyFill="1" applyAlignment="1">
      <alignment vertical="center" wrapText="1"/>
    </xf>
    <xf numFmtId="3" fontId="7" fillId="0" borderId="0" xfId="0" applyNumberFormat="1" applyFont="1" applyBorder="1" applyAlignment="1">
      <alignment vertical="center" wrapText="1"/>
    </xf>
    <xf numFmtId="0" fontId="7" fillId="0" borderId="0" xfId="0" applyFont="1" applyBorder="1" applyAlignment="1">
      <alignment/>
    </xf>
    <xf numFmtId="0" fontId="7" fillId="0" borderId="0" xfId="0" applyFont="1" applyBorder="1" applyAlignment="1">
      <alignment vertical="center" wrapText="1"/>
    </xf>
    <xf numFmtId="3" fontId="7" fillId="0" borderId="0" xfId="0" applyNumberFormat="1" applyFont="1" applyAlignment="1">
      <alignment vertical="center" wrapText="1"/>
    </xf>
    <xf numFmtId="3" fontId="6" fillId="35" borderId="11" xfId="0" applyNumberFormat="1" applyFont="1" applyFill="1" applyBorder="1" applyAlignment="1">
      <alignment/>
    </xf>
    <xf numFmtId="3" fontId="6" fillId="35" borderId="10" xfId="0" applyNumberFormat="1" applyFont="1" applyFill="1" applyBorder="1" applyAlignment="1">
      <alignment/>
    </xf>
    <xf numFmtId="3" fontId="6" fillId="35" borderId="13" xfId="0" applyNumberFormat="1" applyFont="1" applyFill="1" applyBorder="1" applyAlignment="1">
      <alignment/>
    </xf>
    <xf numFmtId="3" fontId="6" fillId="35" borderId="14" xfId="0" applyNumberFormat="1" applyFont="1" applyFill="1" applyBorder="1" applyAlignment="1">
      <alignment/>
    </xf>
    <xf numFmtId="3" fontId="6" fillId="35" borderId="15" xfId="0" applyNumberFormat="1" applyFont="1" applyFill="1" applyBorder="1" applyAlignment="1">
      <alignment/>
    </xf>
    <xf numFmtId="0" fontId="7" fillId="0" borderId="10" xfId="0" applyFont="1" applyBorder="1" applyAlignment="1">
      <alignment/>
    </xf>
    <xf numFmtId="164" fontId="7" fillId="34" borderId="0" xfId="43" applyNumberFormat="1" applyFont="1" applyFill="1" applyAlignment="1">
      <alignment/>
    </xf>
    <xf numFmtId="164" fontId="7" fillId="34" borderId="0" xfId="43" applyNumberFormat="1" applyFont="1" applyFill="1" applyBorder="1" applyAlignment="1">
      <alignment/>
    </xf>
    <xf numFmtId="0" fontId="6" fillId="0" borderId="10" xfId="0" applyFont="1" applyBorder="1" applyAlignment="1">
      <alignment/>
    </xf>
    <xf numFmtId="164" fontId="6" fillId="34" borderId="0" xfId="43" applyNumberFormat="1" applyFont="1" applyFill="1" applyAlignment="1">
      <alignment/>
    </xf>
    <xf numFmtId="164" fontId="6" fillId="34" borderId="0" xfId="43" applyNumberFormat="1" applyFont="1" applyFill="1" applyBorder="1" applyAlignment="1">
      <alignment/>
    </xf>
    <xf numFmtId="3" fontId="7" fillId="0" borderId="13" xfId="0" applyNumberFormat="1" applyFont="1" applyBorder="1" applyAlignment="1">
      <alignment/>
    </xf>
    <xf numFmtId="3" fontId="7" fillId="0" borderId="14" xfId="0" applyNumberFormat="1" applyFont="1" applyBorder="1" applyAlignment="1">
      <alignment/>
    </xf>
    <xf numFmtId="3" fontId="7" fillId="0" borderId="11" xfId="0" applyNumberFormat="1" applyFont="1" applyBorder="1" applyAlignment="1">
      <alignment/>
    </xf>
    <xf numFmtId="0" fontId="7" fillId="0" borderId="12" xfId="0" applyFont="1" applyBorder="1" applyAlignment="1">
      <alignment/>
    </xf>
    <xf numFmtId="164" fontId="7" fillId="0" borderId="0" xfId="43" applyNumberFormat="1" applyFont="1" applyAlignment="1">
      <alignment/>
    </xf>
    <xf numFmtId="164" fontId="7" fillId="0" borderId="0" xfId="43" applyNumberFormat="1" applyFont="1" applyBorder="1" applyAlignment="1">
      <alignment/>
    </xf>
    <xf numFmtId="0" fontId="7" fillId="0" borderId="16" xfId="0" applyFont="1" applyBorder="1" applyAlignment="1">
      <alignment/>
    </xf>
    <xf numFmtId="0" fontId="8" fillId="0" borderId="16" xfId="0" applyFont="1" applyBorder="1" applyAlignment="1">
      <alignment/>
    </xf>
    <xf numFmtId="164" fontId="8" fillId="0" borderId="0" xfId="43" applyNumberFormat="1" applyFont="1" applyAlignment="1">
      <alignment/>
    </xf>
    <xf numFmtId="164" fontId="8" fillId="0" borderId="0" xfId="43" applyNumberFormat="1" applyFont="1" applyBorder="1" applyAlignment="1">
      <alignment/>
    </xf>
    <xf numFmtId="164" fontId="8" fillId="0" borderId="16" xfId="43" applyNumberFormat="1" applyFont="1" applyBorder="1" applyAlignment="1">
      <alignment/>
    </xf>
    <xf numFmtId="3" fontId="6" fillId="0" borderId="17" xfId="0" applyNumberFormat="1" applyFont="1" applyBorder="1" applyAlignment="1">
      <alignment vertical="center" wrapText="1"/>
    </xf>
    <xf numFmtId="3" fontId="6" fillId="0" borderId="18" xfId="0" applyNumberFormat="1" applyFont="1" applyBorder="1" applyAlignment="1">
      <alignment vertical="center" wrapText="1"/>
    </xf>
    <xf numFmtId="3" fontId="6" fillId="0" borderId="14" xfId="0" applyNumberFormat="1" applyFont="1" applyBorder="1" applyAlignment="1">
      <alignment vertical="center" wrapText="1"/>
    </xf>
    <xf numFmtId="0" fontId="6" fillId="0" borderId="14" xfId="0" applyFont="1" applyBorder="1" applyAlignment="1">
      <alignment vertical="center" wrapText="1"/>
    </xf>
    <xf numFmtId="3" fontId="6" fillId="36" borderId="14" xfId="0" applyNumberFormat="1" applyFont="1" applyFill="1" applyBorder="1" applyAlignment="1">
      <alignment vertical="center" wrapText="1"/>
    </xf>
    <xf numFmtId="3" fontId="7" fillId="0" borderId="0" xfId="0" applyNumberFormat="1" applyFont="1" applyAlignment="1">
      <alignment/>
    </xf>
    <xf numFmtId="164" fontId="7" fillId="34" borderId="16" xfId="43" applyNumberFormat="1" applyFont="1" applyFill="1" applyBorder="1" applyAlignment="1">
      <alignment/>
    </xf>
    <xf numFmtId="3" fontId="6" fillId="0" borderId="13" xfId="0" applyNumberFormat="1" applyFont="1" applyBorder="1" applyAlignment="1">
      <alignment vertical="center" wrapText="1"/>
    </xf>
    <xf numFmtId="0" fontId="5" fillId="0" borderId="0" xfId="0" applyFont="1" applyAlignment="1">
      <alignment/>
    </xf>
    <xf numFmtId="0" fontId="5" fillId="0" borderId="0" xfId="0" applyFont="1" applyAlignment="1">
      <alignment/>
    </xf>
    <xf numFmtId="0" fontId="7" fillId="0" borderId="0" xfId="0" applyFont="1" applyAlignment="1">
      <alignment/>
    </xf>
    <xf numFmtId="3" fontId="5" fillId="0" borderId="0" xfId="0" applyNumberFormat="1" applyFont="1" applyAlignment="1">
      <alignment/>
    </xf>
    <xf numFmtId="0" fontId="3" fillId="0" borderId="0" xfId="0" applyFont="1" applyFill="1" applyBorder="1" applyAlignment="1">
      <alignment horizontal="left"/>
    </xf>
    <xf numFmtId="0" fontId="5" fillId="34" borderId="18" xfId="0" applyFont="1" applyFill="1" applyBorder="1" applyAlignment="1">
      <alignment horizontal="left" wrapText="1"/>
    </xf>
    <xf numFmtId="0" fontId="5" fillId="34" borderId="0" xfId="0" applyFont="1" applyFill="1" applyBorder="1" applyAlignment="1">
      <alignment horizontal="lef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5"/>
  <sheetViews>
    <sheetView tabSelected="1" zoomScalePageLayoutView="0" workbookViewId="0" topLeftCell="A1">
      <selection activeCell="B57" sqref="B57"/>
    </sheetView>
  </sheetViews>
  <sheetFormatPr defaultColWidth="9.140625" defaultRowHeight="15"/>
  <cols>
    <col min="1" max="1" width="30.28125" style="15" customWidth="1"/>
    <col min="2" max="2" width="12.421875" style="15" customWidth="1"/>
    <col min="3" max="12" width="11.28125" style="15" bestFit="1" customWidth="1"/>
    <col min="13" max="14" width="11.28125" style="15" customWidth="1"/>
    <col min="15" max="19" width="11.28125" style="15" bestFit="1" customWidth="1"/>
    <col min="20" max="22" width="8.8515625" style="15" customWidth="1"/>
    <col min="23" max="23" width="10.7109375" style="15" customWidth="1"/>
    <col min="24" max="16384" width="8.8515625" style="15" customWidth="1"/>
  </cols>
  <sheetData>
    <row r="1" spans="1:2" ht="14.25">
      <c r="A1" s="14" t="s">
        <v>116</v>
      </c>
      <c r="B1" s="14"/>
    </row>
    <row r="3" spans="1:23" ht="14.25">
      <c r="A3" s="1" t="s">
        <v>0</v>
      </c>
      <c r="B3" s="16" t="s">
        <v>93</v>
      </c>
      <c r="C3" s="16" t="s">
        <v>94</v>
      </c>
      <c r="D3" s="17" t="s">
        <v>95</v>
      </c>
      <c r="E3" s="17" t="s">
        <v>96</v>
      </c>
      <c r="F3" s="17" t="s">
        <v>97</v>
      </c>
      <c r="G3" s="17" t="s">
        <v>98</v>
      </c>
      <c r="H3" s="17" t="s">
        <v>99</v>
      </c>
      <c r="I3" s="17" t="s">
        <v>100</v>
      </c>
      <c r="J3" s="17" t="s">
        <v>101</v>
      </c>
      <c r="K3" s="17" t="s">
        <v>102</v>
      </c>
      <c r="L3" s="17" t="s">
        <v>103</v>
      </c>
      <c r="M3" s="17" t="s">
        <v>104</v>
      </c>
      <c r="N3" s="17" t="s">
        <v>114</v>
      </c>
      <c r="O3" s="17" t="s">
        <v>105</v>
      </c>
      <c r="P3" s="17" t="s">
        <v>106</v>
      </c>
      <c r="Q3" s="17" t="s">
        <v>107</v>
      </c>
      <c r="R3" s="18" t="s">
        <v>108</v>
      </c>
      <c r="S3" s="16" t="s">
        <v>109</v>
      </c>
      <c r="T3" s="16" t="s">
        <v>110</v>
      </c>
      <c r="U3" s="16" t="s">
        <v>111</v>
      </c>
      <c r="V3" s="16" t="s">
        <v>112</v>
      </c>
      <c r="W3" s="16" t="s">
        <v>113</v>
      </c>
    </row>
    <row r="4" spans="1:23" ht="14.25">
      <c r="A4" s="2" t="s">
        <v>1</v>
      </c>
      <c r="B4" s="19">
        <v>34</v>
      </c>
      <c r="C4" s="19">
        <v>34</v>
      </c>
      <c r="D4" s="19">
        <v>42</v>
      </c>
      <c r="E4" s="19">
        <v>44</v>
      </c>
      <c r="F4" s="19">
        <v>46</v>
      </c>
      <c r="G4" s="19">
        <v>41</v>
      </c>
      <c r="H4" s="19">
        <v>35</v>
      </c>
      <c r="I4" s="19">
        <v>59</v>
      </c>
      <c r="J4" s="19">
        <v>73</v>
      </c>
      <c r="K4" s="19">
        <v>65</v>
      </c>
      <c r="L4" s="19">
        <v>91</v>
      </c>
      <c r="M4" s="19">
        <v>91</v>
      </c>
      <c r="N4" s="19">
        <v>67</v>
      </c>
      <c r="O4" s="19">
        <v>65</v>
      </c>
      <c r="P4" s="19">
        <v>60</v>
      </c>
      <c r="Q4" s="19">
        <v>65</v>
      </c>
      <c r="R4" s="19">
        <v>65</v>
      </c>
      <c r="S4" s="19">
        <v>29</v>
      </c>
      <c r="T4" s="19">
        <v>38</v>
      </c>
      <c r="U4" s="19">
        <v>9</v>
      </c>
      <c r="V4" s="19">
        <v>0</v>
      </c>
      <c r="W4" s="20">
        <v>1053</v>
      </c>
    </row>
    <row r="5" spans="1:23" ht="14.25">
      <c r="A5" s="2" t="s">
        <v>2</v>
      </c>
      <c r="B5" s="19">
        <v>83</v>
      </c>
      <c r="C5" s="19">
        <v>116</v>
      </c>
      <c r="D5" s="19">
        <v>98</v>
      </c>
      <c r="E5" s="19">
        <v>96</v>
      </c>
      <c r="F5" s="19">
        <v>102</v>
      </c>
      <c r="G5" s="19">
        <v>111</v>
      </c>
      <c r="H5" s="19">
        <v>118</v>
      </c>
      <c r="I5" s="19">
        <v>145</v>
      </c>
      <c r="J5" s="19">
        <v>166</v>
      </c>
      <c r="K5" s="19">
        <v>188</v>
      </c>
      <c r="L5" s="19">
        <v>184</v>
      </c>
      <c r="M5" s="19">
        <v>186</v>
      </c>
      <c r="N5" s="19">
        <v>177</v>
      </c>
      <c r="O5" s="19">
        <v>165</v>
      </c>
      <c r="P5" s="19">
        <v>121</v>
      </c>
      <c r="Q5" s="19">
        <v>109</v>
      </c>
      <c r="R5" s="19">
        <v>96</v>
      </c>
      <c r="S5" s="19">
        <v>67</v>
      </c>
      <c r="T5" s="19">
        <v>50</v>
      </c>
      <c r="U5" s="19">
        <v>18</v>
      </c>
      <c r="V5" s="19">
        <v>1</v>
      </c>
      <c r="W5" s="20">
        <v>2397</v>
      </c>
    </row>
    <row r="6" spans="1:23" ht="14.25">
      <c r="A6" s="4" t="s">
        <v>50</v>
      </c>
      <c r="B6" s="19">
        <v>27</v>
      </c>
      <c r="C6" s="19">
        <v>39</v>
      </c>
      <c r="D6" s="19">
        <v>45</v>
      </c>
      <c r="E6" s="19">
        <v>44</v>
      </c>
      <c r="F6" s="19">
        <v>48</v>
      </c>
      <c r="G6" s="19">
        <v>56</v>
      </c>
      <c r="H6" s="19">
        <v>57</v>
      </c>
      <c r="I6" s="19">
        <v>50</v>
      </c>
      <c r="J6" s="19">
        <v>87</v>
      </c>
      <c r="K6" s="19">
        <v>110</v>
      </c>
      <c r="L6" s="19">
        <v>119</v>
      </c>
      <c r="M6" s="19">
        <v>125</v>
      </c>
      <c r="N6" s="19">
        <v>109</v>
      </c>
      <c r="O6" s="19">
        <v>103</v>
      </c>
      <c r="P6" s="19">
        <v>107</v>
      </c>
      <c r="Q6" s="19">
        <v>97</v>
      </c>
      <c r="R6" s="19">
        <v>123</v>
      </c>
      <c r="S6" s="19">
        <v>95</v>
      </c>
      <c r="T6" s="19">
        <v>47</v>
      </c>
      <c r="U6" s="19">
        <v>8</v>
      </c>
      <c r="V6" s="19">
        <v>2</v>
      </c>
      <c r="W6" s="20">
        <v>1498</v>
      </c>
    </row>
    <row r="7" spans="1:23" ht="14.25">
      <c r="A7" s="2" t="s">
        <v>3</v>
      </c>
      <c r="B7" s="19">
        <v>15</v>
      </c>
      <c r="C7" s="19">
        <v>19</v>
      </c>
      <c r="D7" s="19">
        <v>17</v>
      </c>
      <c r="E7" s="19">
        <v>30</v>
      </c>
      <c r="F7" s="19">
        <v>26</v>
      </c>
      <c r="G7" s="19">
        <v>23</v>
      </c>
      <c r="H7" s="19">
        <v>18</v>
      </c>
      <c r="I7" s="19">
        <v>34</v>
      </c>
      <c r="J7" s="19">
        <v>34</v>
      </c>
      <c r="K7" s="19">
        <v>53</v>
      </c>
      <c r="L7" s="19">
        <v>31</v>
      </c>
      <c r="M7" s="19">
        <v>35</v>
      </c>
      <c r="N7" s="19">
        <v>22</v>
      </c>
      <c r="O7" s="19">
        <v>28</v>
      </c>
      <c r="P7" s="19">
        <v>21</v>
      </c>
      <c r="Q7" s="19">
        <v>24</v>
      </c>
      <c r="R7" s="19">
        <v>22</v>
      </c>
      <c r="S7" s="19">
        <v>22</v>
      </c>
      <c r="T7" s="19">
        <v>9</v>
      </c>
      <c r="U7" s="19">
        <v>3</v>
      </c>
      <c r="V7" s="19">
        <v>0</v>
      </c>
      <c r="W7" s="21">
        <v>486</v>
      </c>
    </row>
    <row r="8" spans="1:23" ht="14.25">
      <c r="A8" s="2" t="s">
        <v>4</v>
      </c>
      <c r="B8" s="19">
        <v>34</v>
      </c>
      <c r="C8" s="19">
        <v>41</v>
      </c>
      <c r="D8" s="19">
        <v>52</v>
      </c>
      <c r="E8" s="19">
        <v>41</v>
      </c>
      <c r="F8" s="19">
        <v>41</v>
      </c>
      <c r="G8" s="19">
        <v>48</v>
      </c>
      <c r="H8" s="19">
        <v>44</v>
      </c>
      <c r="I8" s="19">
        <v>64</v>
      </c>
      <c r="J8" s="19">
        <v>82</v>
      </c>
      <c r="K8" s="19">
        <v>92</v>
      </c>
      <c r="L8" s="19">
        <v>101</v>
      </c>
      <c r="M8" s="19">
        <v>107</v>
      </c>
      <c r="N8" s="19">
        <v>114</v>
      </c>
      <c r="O8" s="19">
        <v>94</v>
      </c>
      <c r="P8" s="19">
        <v>104</v>
      </c>
      <c r="Q8" s="19">
        <v>101</v>
      </c>
      <c r="R8" s="19">
        <v>79</v>
      </c>
      <c r="S8" s="19">
        <v>51</v>
      </c>
      <c r="T8" s="19">
        <v>40</v>
      </c>
      <c r="U8" s="19">
        <v>13</v>
      </c>
      <c r="V8" s="19">
        <v>1</v>
      </c>
      <c r="W8" s="20">
        <v>1344</v>
      </c>
    </row>
    <row r="9" spans="1:23" ht="14.25">
      <c r="A9" s="2" t="s">
        <v>5</v>
      </c>
      <c r="B9" s="19">
        <v>57</v>
      </c>
      <c r="C9" s="19">
        <v>46</v>
      </c>
      <c r="D9" s="19">
        <v>60</v>
      </c>
      <c r="E9" s="19">
        <v>56</v>
      </c>
      <c r="F9" s="19">
        <v>66</v>
      </c>
      <c r="G9" s="19">
        <v>68</v>
      </c>
      <c r="H9" s="19">
        <v>77</v>
      </c>
      <c r="I9" s="19">
        <v>80</v>
      </c>
      <c r="J9" s="19">
        <v>109</v>
      </c>
      <c r="K9" s="19">
        <v>126</v>
      </c>
      <c r="L9" s="19">
        <v>153</v>
      </c>
      <c r="M9" s="19">
        <v>124</v>
      </c>
      <c r="N9" s="19">
        <v>132</v>
      </c>
      <c r="O9" s="19">
        <v>122</v>
      </c>
      <c r="P9" s="19">
        <v>137</v>
      </c>
      <c r="Q9" s="19">
        <v>119</v>
      </c>
      <c r="R9" s="19">
        <v>140</v>
      </c>
      <c r="S9" s="19">
        <v>111</v>
      </c>
      <c r="T9" s="19">
        <v>56</v>
      </c>
      <c r="U9" s="19">
        <v>19</v>
      </c>
      <c r="V9" s="19">
        <v>2</v>
      </c>
      <c r="W9" s="20">
        <v>1860</v>
      </c>
    </row>
    <row r="10" spans="1:23" ht="14.25">
      <c r="A10" s="2" t="s">
        <v>6</v>
      </c>
      <c r="B10" s="19">
        <v>157</v>
      </c>
      <c r="C10" s="19">
        <v>163</v>
      </c>
      <c r="D10" s="19">
        <v>160</v>
      </c>
      <c r="E10" s="19">
        <v>165</v>
      </c>
      <c r="F10" s="19">
        <v>184</v>
      </c>
      <c r="G10" s="19">
        <v>225</v>
      </c>
      <c r="H10" s="19">
        <v>234</v>
      </c>
      <c r="I10" s="19">
        <v>239</v>
      </c>
      <c r="J10" s="19">
        <v>254</v>
      </c>
      <c r="K10" s="19">
        <v>325</v>
      </c>
      <c r="L10" s="19">
        <v>341</v>
      </c>
      <c r="M10" s="19">
        <v>310</v>
      </c>
      <c r="N10" s="19">
        <v>268</v>
      </c>
      <c r="O10" s="19">
        <v>197</v>
      </c>
      <c r="P10" s="19">
        <v>205</v>
      </c>
      <c r="Q10" s="19">
        <v>202</v>
      </c>
      <c r="R10" s="19">
        <v>181</v>
      </c>
      <c r="S10" s="19">
        <v>136</v>
      </c>
      <c r="T10" s="19">
        <v>65</v>
      </c>
      <c r="U10" s="19">
        <v>24</v>
      </c>
      <c r="V10" s="19">
        <v>1</v>
      </c>
      <c r="W10" s="20">
        <v>4036</v>
      </c>
    </row>
    <row r="11" spans="1:23" ht="14.25">
      <c r="A11" s="2" t="s">
        <v>7</v>
      </c>
      <c r="B11" s="19">
        <v>119</v>
      </c>
      <c r="C11" s="19">
        <v>147</v>
      </c>
      <c r="D11" s="19">
        <v>128</v>
      </c>
      <c r="E11" s="19">
        <v>154</v>
      </c>
      <c r="F11" s="19">
        <v>128</v>
      </c>
      <c r="G11" s="19">
        <v>162</v>
      </c>
      <c r="H11" s="19">
        <v>178</v>
      </c>
      <c r="I11" s="19">
        <v>181</v>
      </c>
      <c r="J11" s="19">
        <v>221</v>
      </c>
      <c r="K11" s="19">
        <v>231</v>
      </c>
      <c r="L11" s="19">
        <v>244</v>
      </c>
      <c r="M11" s="19">
        <v>224</v>
      </c>
      <c r="N11" s="19">
        <v>216</v>
      </c>
      <c r="O11" s="19">
        <v>159</v>
      </c>
      <c r="P11" s="19">
        <v>167</v>
      </c>
      <c r="Q11" s="19">
        <v>148</v>
      </c>
      <c r="R11" s="19">
        <v>127</v>
      </c>
      <c r="S11" s="19">
        <v>91</v>
      </c>
      <c r="T11" s="19">
        <v>53</v>
      </c>
      <c r="U11" s="19">
        <v>10</v>
      </c>
      <c r="V11" s="19">
        <v>0</v>
      </c>
      <c r="W11" s="20">
        <v>3088</v>
      </c>
    </row>
    <row r="12" spans="1:23" ht="14.25">
      <c r="A12" s="9" t="s">
        <v>8</v>
      </c>
      <c r="B12" s="19">
        <v>39</v>
      </c>
      <c r="C12" s="19">
        <v>56</v>
      </c>
      <c r="D12" s="19">
        <v>48</v>
      </c>
      <c r="E12" s="19">
        <v>54</v>
      </c>
      <c r="F12" s="19">
        <v>48</v>
      </c>
      <c r="G12" s="19">
        <v>50</v>
      </c>
      <c r="H12" s="19">
        <v>53</v>
      </c>
      <c r="I12" s="19">
        <v>67</v>
      </c>
      <c r="J12" s="19">
        <v>92</v>
      </c>
      <c r="K12" s="19">
        <v>101</v>
      </c>
      <c r="L12" s="19">
        <v>102</v>
      </c>
      <c r="M12" s="19">
        <v>96</v>
      </c>
      <c r="N12" s="19">
        <v>78</v>
      </c>
      <c r="O12" s="19">
        <v>64</v>
      </c>
      <c r="P12" s="19">
        <v>59</v>
      </c>
      <c r="Q12" s="19">
        <v>61</v>
      </c>
      <c r="R12" s="19">
        <v>49</v>
      </c>
      <c r="S12" s="19">
        <v>38</v>
      </c>
      <c r="T12" s="19">
        <v>13</v>
      </c>
      <c r="U12" s="19">
        <v>1</v>
      </c>
      <c r="V12" s="19">
        <v>0</v>
      </c>
      <c r="W12" s="20">
        <v>1169</v>
      </c>
    </row>
    <row r="13" spans="1:18" ht="14.25">
      <c r="A13" s="8" t="s">
        <v>9</v>
      </c>
      <c r="B13" s="10"/>
      <c r="C13" s="22"/>
      <c r="D13" s="22"/>
      <c r="E13" s="22"/>
      <c r="F13" s="22"/>
      <c r="G13" s="22"/>
      <c r="H13" s="22"/>
      <c r="I13" s="22"/>
      <c r="J13" s="22"/>
      <c r="K13" s="22"/>
      <c r="L13" s="22"/>
      <c r="M13" s="22"/>
      <c r="N13" s="22"/>
      <c r="O13" s="22"/>
      <c r="P13" s="22"/>
      <c r="Q13" s="22"/>
      <c r="R13" s="23"/>
    </row>
    <row r="14" spans="1:23" ht="14.25">
      <c r="A14" s="2" t="s">
        <v>10</v>
      </c>
      <c r="B14" s="19">
        <v>82</v>
      </c>
      <c r="C14" s="19">
        <v>115</v>
      </c>
      <c r="D14" s="19">
        <v>123</v>
      </c>
      <c r="E14" s="19">
        <v>86</v>
      </c>
      <c r="F14" s="19">
        <v>100</v>
      </c>
      <c r="G14" s="19">
        <v>128</v>
      </c>
      <c r="H14" s="19">
        <v>123</v>
      </c>
      <c r="I14" s="19">
        <v>129</v>
      </c>
      <c r="J14" s="19">
        <v>163</v>
      </c>
      <c r="K14" s="19">
        <v>207</v>
      </c>
      <c r="L14" s="19">
        <v>185</v>
      </c>
      <c r="M14" s="19">
        <v>174</v>
      </c>
      <c r="N14" s="19">
        <v>137</v>
      </c>
      <c r="O14" s="19">
        <v>143</v>
      </c>
      <c r="P14" s="19">
        <v>153</v>
      </c>
      <c r="Q14" s="19">
        <v>129</v>
      </c>
      <c r="R14" s="19">
        <v>89</v>
      </c>
      <c r="S14" s="19">
        <v>100</v>
      </c>
      <c r="T14" s="19">
        <v>46</v>
      </c>
      <c r="U14" s="19">
        <v>13</v>
      </c>
      <c r="V14" s="19">
        <v>1</v>
      </c>
      <c r="W14" s="20">
        <v>2426</v>
      </c>
    </row>
    <row r="15" spans="1:23" ht="14.25">
      <c r="A15" s="2" t="s">
        <v>11</v>
      </c>
      <c r="B15" s="19">
        <v>176</v>
      </c>
      <c r="C15" s="19">
        <v>164</v>
      </c>
      <c r="D15" s="19">
        <v>149</v>
      </c>
      <c r="E15" s="19">
        <v>183</v>
      </c>
      <c r="F15" s="19">
        <v>175</v>
      </c>
      <c r="G15" s="19">
        <v>178</v>
      </c>
      <c r="H15" s="19">
        <v>196</v>
      </c>
      <c r="I15" s="19">
        <v>226</v>
      </c>
      <c r="J15" s="19">
        <v>294</v>
      </c>
      <c r="K15" s="19">
        <v>330</v>
      </c>
      <c r="L15" s="19">
        <v>280</v>
      </c>
      <c r="M15" s="19">
        <v>297</v>
      </c>
      <c r="N15" s="19">
        <v>253</v>
      </c>
      <c r="O15" s="19">
        <v>219</v>
      </c>
      <c r="P15" s="19">
        <v>209</v>
      </c>
      <c r="Q15" s="19">
        <v>181</v>
      </c>
      <c r="R15" s="19">
        <v>176</v>
      </c>
      <c r="S15" s="19">
        <v>117</v>
      </c>
      <c r="T15" s="19">
        <v>62</v>
      </c>
      <c r="U15" s="19">
        <v>16</v>
      </c>
      <c r="V15" s="19">
        <v>2</v>
      </c>
      <c r="W15" s="20">
        <v>3883</v>
      </c>
    </row>
    <row r="16" spans="1:23" ht="14.25">
      <c r="A16" s="2" t="s">
        <v>12</v>
      </c>
      <c r="B16" s="19">
        <v>284</v>
      </c>
      <c r="C16" s="19">
        <v>325</v>
      </c>
      <c r="D16" s="19">
        <v>308</v>
      </c>
      <c r="E16" s="19">
        <v>288</v>
      </c>
      <c r="F16" s="19">
        <v>294</v>
      </c>
      <c r="G16" s="19">
        <v>400</v>
      </c>
      <c r="H16" s="19">
        <v>379</v>
      </c>
      <c r="I16" s="19">
        <v>401</v>
      </c>
      <c r="J16" s="19">
        <v>491</v>
      </c>
      <c r="K16" s="19">
        <v>551</v>
      </c>
      <c r="L16" s="19">
        <v>508</v>
      </c>
      <c r="M16" s="19">
        <v>488</v>
      </c>
      <c r="N16" s="19">
        <v>456</v>
      </c>
      <c r="O16" s="19">
        <v>399</v>
      </c>
      <c r="P16" s="19">
        <v>372</v>
      </c>
      <c r="Q16" s="19">
        <v>341</v>
      </c>
      <c r="R16" s="19">
        <v>279</v>
      </c>
      <c r="S16" s="19">
        <v>243</v>
      </c>
      <c r="T16" s="19">
        <v>115</v>
      </c>
      <c r="U16" s="19">
        <v>34</v>
      </c>
      <c r="V16" s="19">
        <v>1</v>
      </c>
      <c r="W16" s="20">
        <v>6957</v>
      </c>
    </row>
    <row r="17" spans="1:23" ht="14.25">
      <c r="A17" s="2" t="s">
        <v>13</v>
      </c>
      <c r="B17" s="19">
        <v>77</v>
      </c>
      <c r="C17" s="19">
        <v>93</v>
      </c>
      <c r="D17" s="19">
        <v>80</v>
      </c>
      <c r="E17" s="19">
        <v>90</v>
      </c>
      <c r="F17" s="19">
        <v>98</v>
      </c>
      <c r="G17" s="19">
        <v>99</v>
      </c>
      <c r="H17" s="19">
        <v>99</v>
      </c>
      <c r="I17" s="19">
        <v>136</v>
      </c>
      <c r="J17" s="19">
        <v>164</v>
      </c>
      <c r="K17" s="19">
        <v>176</v>
      </c>
      <c r="L17" s="19">
        <v>189</v>
      </c>
      <c r="M17" s="19">
        <v>180</v>
      </c>
      <c r="N17" s="19">
        <v>146</v>
      </c>
      <c r="O17" s="19">
        <v>158</v>
      </c>
      <c r="P17" s="19">
        <v>143</v>
      </c>
      <c r="Q17" s="19">
        <v>138</v>
      </c>
      <c r="R17" s="19">
        <v>128</v>
      </c>
      <c r="S17" s="19">
        <v>84</v>
      </c>
      <c r="T17" s="19">
        <v>46</v>
      </c>
      <c r="U17" s="19">
        <v>18</v>
      </c>
      <c r="V17" s="19">
        <v>2</v>
      </c>
      <c r="W17" s="20">
        <v>2344</v>
      </c>
    </row>
    <row r="18" spans="1:23" ht="14.25">
      <c r="A18" s="2" t="s">
        <v>14</v>
      </c>
      <c r="B18" s="19">
        <v>84</v>
      </c>
      <c r="C18" s="19">
        <v>118</v>
      </c>
      <c r="D18" s="19">
        <v>118</v>
      </c>
      <c r="E18" s="19">
        <v>101</v>
      </c>
      <c r="F18" s="19">
        <v>84</v>
      </c>
      <c r="G18" s="19">
        <v>109</v>
      </c>
      <c r="H18" s="19">
        <v>131</v>
      </c>
      <c r="I18" s="19">
        <v>152</v>
      </c>
      <c r="J18" s="19">
        <v>219</v>
      </c>
      <c r="K18" s="19">
        <v>241</v>
      </c>
      <c r="L18" s="19">
        <v>212</v>
      </c>
      <c r="M18" s="19">
        <v>207</v>
      </c>
      <c r="N18" s="19">
        <v>193</v>
      </c>
      <c r="O18" s="19">
        <v>160</v>
      </c>
      <c r="P18" s="19">
        <v>160</v>
      </c>
      <c r="Q18" s="19">
        <v>151</v>
      </c>
      <c r="R18" s="19">
        <v>117</v>
      </c>
      <c r="S18" s="19">
        <v>88</v>
      </c>
      <c r="T18" s="19">
        <v>46</v>
      </c>
      <c r="U18" s="19">
        <v>12</v>
      </c>
      <c r="V18" s="19">
        <v>1</v>
      </c>
      <c r="W18" s="20">
        <v>2704</v>
      </c>
    </row>
    <row r="19" spans="1:23" ht="14.25">
      <c r="A19" s="2" t="s">
        <v>15</v>
      </c>
      <c r="B19" s="19">
        <v>1</v>
      </c>
      <c r="C19" s="19">
        <v>2</v>
      </c>
      <c r="D19" s="19">
        <v>0</v>
      </c>
      <c r="E19" s="19">
        <v>1</v>
      </c>
      <c r="F19" s="19">
        <v>0</v>
      </c>
      <c r="G19" s="19">
        <v>0</v>
      </c>
      <c r="H19" s="19">
        <v>1</v>
      </c>
      <c r="I19" s="19">
        <v>2</v>
      </c>
      <c r="J19" s="19">
        <v>1</v>
      </c>
      <c r="K19" s="19">
        <v>4</v>
      </c>
      <c r="L19" s="19">
        <v>4</v>
      </c>
      <c r="M19" s="19">
        <v>4</v>
      </c>
      <c r="N19" s="19">
        <v>1</v>
      </c>
      <c r="O19" s="19">
        <v>7</v>
      </c>
      <c r="P19" s="19">
        <v>5</v>
      </c>
      <c r="Q19" s="19">
        <v>4</v>
      </c>
      <c r="R19" s="19">
        <v>4</v>
      </c>
      <c r="S19" s="19">
        <v>6</v>
      </c>
      <c r="T19" s="19">
        <v>1</v>
      </c>
      <c r="U19" s="19">
        <v>2</v>
      </c>
      <c r="V19" s="19">
        <v>0</v>
      </c>
      <c r="W19" s="21">
        <v>50</v>
      </c>
    </row>
    <row r="20" spans="1:23" ht="14.25">
      <c r="A20" s="2" t="s">
        <v>16</v>
      </c>
      <c r="B20" s="19">
        <v>6</v>
      </c>
      <c r="C20" s="19">
        <v>4</v>
      </c>
      <c r="D20" s="19">
        <v>10</v>
      </c>
      <c r="E20" s="19">
        <v>9</v>
      </c>
      <c r="F20" s="19">
        <v>12</v>
      </c>
      <c r="G20" s="19">
        <v>11</v>
      </c>
      <c r="H20" s="19">
        <v>9</v>
      </c>
      <c r="I20" s="19">
        <v>13</v>
      </c>
      <c r="J20" s="19">
        <v>17</v>
      </c>
      <c r="K20" s="19">
        <v>34</v>
      </c>
      <c r="L20" s="19">
        <v>31</v>
      </c>
      <c r="M20" s="19">
        <v>28</v>
      </c>
      <c r="N20" s="19">
        <v>34</v>
      </c>
      <c r="O20" s="19">
        <v>35</v>
      </c>
      <c r="P20" s="19">
        <v>33</v>
      </c>
      <c r="Q20" s="19">
        <v>36</v>
      </c>
      <c r="R20" s="19">
        <v>27</v>
      </c>
      <c r="S20" s="19">
        <v>27</v>
      </c>
      <c r="T20" s="19">
        <v>22</v>
      </c>
      <c r="U20" s="19">
        <v>7</v>
      </c>
      <c r="V20" s="19">
        <v>2</v>
      </c>
      <c r="W20" s="21">
        <v>407</v>
      </c>
    </row>
    <row r="21" spans="1:23" ht="14.25">
      <c r="A21" s="2" t="s">
        <v>17</v>
      </c>
      <c r="B21" s="19">
        <v>4</v>
      </c>
      <c r="C21" s="19">
        <v>6</v>
      </c>
      <c r="D21" s="19">
        <v>7</v>
      </c>
      <c r="E21" s="19">
        <v>7</v>
      </c>
      <c r="F21" s="19">
        <v>13</v>
      </c>
      <c r="G21" s="19">
        <v>12</v>
      </c>
      <c r="H21" s="19">
        <v>12</v>
      </c>
      <c r="I21" s="19">
        <v>9</v>
      </c>
      <c r="J21" s="19">
        <v>15</v>
      </c>
      <c r="K21" s="19">
        <v>21</v>
      </c>
      <c r="L21" s="19">
        <v>23</v>
      </c>
      <c r="M21" s="19">
        <v>30</v>
      </c>
      <c r="N21" s="19">
        <v>27</v>
      </c>
      <c r="O21" s="19">
        <v>17</v>
      </c>
      <c r="P21" s="19">
        <v>16</v>
      </c>
      <c r="Q21" s="19">
        <v>17</v>
      </c>
      <c r="R21" s="19">
        <v>29</v>
      </c>
      <c r="S21" s="19">
        <v>22</v>
      </c>
      <c r="T21" s="19">
        <v>12</v>
      </c>
      <c r="U21" s="19">
        <v>5</v>
      </c>
      <c r="V21" s="19">
        <v>1</v>
      </c>
      <c r="W21" s="21">
        <v>305</v>
      </c>
    </row>
    <row r="22" spans="1:23" ht="14.25">
      <c r="A22" s="2" t="s">
        <v>18</v>
      </c>
      <c r="B22" s="19">
        <v>97</v>
      </c>
      <c r="C22" s="19">
        <v>105</v>
      </c>
      <c r="D22" s="19">
        <v>92</v>
      </c>
      <c r="E22" s="19">
        <v>77</v>
      </c>
      <c r="F22" s="19">
        <v>95</v>
      </c>
      <c r="G22" s="19">
        <v>130</v>
      </c>
      <c r="H22" s="19">
        <v>129</v>
      </c>
      <c r="I22" s="19">
        <v>129</v>
      </c>
      <c r="J22" s="19">
        <v>153</v>
      </c>
      <c r="K22" s="19">
        <v>174</v>
      </c>
      <c r="L22" s="19">
        <v>169</v>
      </c>
      <c r="M22" s="19">
        <v>174</v>
      </c>
      <c r="N22" s="19">
        <v>162</v>
      </c>
      <c r="O22" s="19">
        <v>123</v>
      </c>
      <c r="P22" s="19">
        <v>117</v>
      </c>
      <c r="Q22" s="19">
        <v>115</v>
      </c>
      <c r="R22" s="19">
        <v>132</v>
      </c>
      <c r="S22" s="19">
        <v>92</v>
      </c>
      <c r="T22" s="19">
        <v>38</v>
      </c>
      <c r="U22" s="19">
        <v>13</v>
      </c>
      <c r="V22" s="19">
        <v>2</v>
      </c>
      <c r="W22" s="20">
        <v>2318</v>
      </c>
    </row>
    <row r="23" spans="1:23" ht="14.25">
      <c r="A23" s="2" t="s">
        <v>19</v>
      </c>
      <c r="B23" s="19">
        <v>7</v>
      </c>
      <c r="C23" s="19">
        <v>9</v>
      </c>
      <c r="D23" s="19">
        <v>10</v>
      </c>
      <c r="E23" s="19">
        <v>9</v>
      </c>
      <c r="F23" s="19">
        <v>18</v>
      </c>
      <c r="G23" s="19">
        <v>17</v>
      </c>
      <c r="H23" s="19">
        <v>14</v>
      </c>
      <c r="I23" s="19">
        <v>17</v>
      </c>
      <c r="J23" s="19">
        <v>24</v>
      </c>
      <c r="K23" s="19">
        <v>29</v>
      </c>
      <c r="L23" s="19">
        <v>41</v>
      </c>
      <c r="M23" s="19">
        <v>45</v>
      </c>
      <c r="N23" s="19">
        <v>49</v>
      </c>
      <c r="O23" s="19">
        <v>57</v>
      </c>
      <c r="P23" s="19">
        <v>52</v>
      </c>
      <c r="Q23" s="19">
        <v>47</v>
      </c>
      <c r="R23" s="19">
        <v>49</v>
      </c>
      <c r="S23" s="19">
        <v>54</v>
      </c>
      <c r="T23" s="19">
        <v>35</v>
      </c>
      <c r="U23" s="19">
        <v>14</v>
      </c>
      <c r="V23" s="19">
        <v>5</v>
      </c>
      <c r="W23" s="21">
        <v>602</v>
      </c>
    </row>
    <row r="24" spans="1:23" ht="14.25">
      <c r="A24" s="2" t="s">
        <v>20</v>
      </c>
      <c r="B24" s="19">
        <v>5</v>
      </c>
      <c r="C24" s="19">
        <v>10</v>
      </c>
      <c r="D24" s="19">
        <v>11</v>
      </c>
      <c r="E24" s="19">
        <v>12</v>
      </c>
      <c r="F24" s="19">
        <v>12</v>
      </c>
      <c r="G24" s="19">
        <v>17</v>
      </c>
      <c r="H24" s="19">
        <v>14</v>
      </c>
      <c r="I24" s="19">
        <v>20</v>
      </c>
      <c r="J24" s="19">
        <v>27</v>
      </c>
      <c r="K24" s="19">
        <v>29</v>
      </c>
      <c r="L24" s="19">
        <v>33</v>
      </c>
      <c r="M24" s="19">
        <v>43</v>
      </c>
      <c r="N24" s="19">
        <v>44</v>
      </c>
      <c r="O24" s="19">
        <v>48</v>
      </c>
      <c r="P24" s="19">
        <v>39</v>
      </c>
      <c r="Q24" s="19">
        <v>53</v>
      </c>
      <c r="R24" s="19">
        <v>47</v>
      </c>
      <c r="S24" s="19">
        <v>57</v>
      </c>
      <c r="T24" s="19">
        <v>30</v>
      </c>
      <c r="U24" s="19">
        <v>3</v>
      </c>
      <c r="V24" s="19">
        <v>1</v>
      </c>
      <c r="W24" s="21">
        <v>555</v>
      </c>
    </row>
    <row r="25" spans="1:23" ht="14.25">
      <c r="A25" s="2" t="s">
        <v>21</v>
      </c>
      <c r="B25" s="19">
        <v>300</v>
      </c>
      <c r="C25" s="19">
        <v>328</v>
      </c>
      <c r="D25" s="19">
        <v>314</v>
      </c>
      <c r="E25" s="19">
        <v>342</v>
      </c>
      <c r="F25" s="19">
        <v>379</v>
      </c>
      <c r="G25" s="19">
        <v>396</v>
      </c>
      <c r="H25" s="19">
        <v>393</v>
      </c>
      <c r="I25" s="19">
        <v>447</v>
      </c>
      <c r="J25" s="19">
        <v>533</v>
      </c>
      <c r="K25" s="19">
        <v>603</v>
      </c>
      <c r="L25" s="19">
        <v>625</v>
      </c>
      <c r="M25" s="19">
        <v>583</v>
      </c>
      <c r="N25" s="19">
        <v>486</v>
      </c>
      <c r="O25" s="19">
        <v>421</v>
      </c>
      <c r="P25" s="19">
        <v>447</v>
      </c>
      <c r="Q25" s="19">
        <v>437</v>
      </c>
      <c r="R25" s="19">
        <v>366</v>
      </c>
      <c r="S25" s="19">
        <v>291</v>
      </c>
      <c r="T25" s="19">
        <v>113</v>
      </c>
      <c r="U25" s="19">
        <v>37</v>
      </c>
      <c r="V25" s="19">
        <v>3</v>
      </c>
      <c r="W25" s="20">
        <v>7844</v>
      </c>
    </row>
    <row r="26" spans="1:23" ht="14.25">
      <c r="A26" s="2" t="s">
        <v>22</v>
      </c>
      <c r="B26" s="19">
        <v>26</v>
      </c>
      <c r="C26" s="19">
        <v>45</v>
      </c>
      <c r="D26" s="19">
        <v>44</v>
      </c>
      <c r="E26" s="19">
        <v>42</v>
      </c>
      <c r="F26" s="19">
        <v>36</v>
      </c>
      <c r="G26" s="19">
        <v>34</v>
      </c>
      <c r="H26" s="19">
        <v>32</v>
      </c>
      <c r="I26" s="19">
        <v>59</v>
      </c>
      <c r="J26" s="19">
        <v>79</v>
      </c>
      <c r="K26" s="19">
        <v>89</v>
      </c>
      <c r="L26" s="19">
        <v>87</v>
      </c>
      <c r="M26" s="19">
        <v>93</v>
      </c>
      <c r="N26" s="19">
        <v>88</v>
      </c>
      <c r="O26" s="19">
        <v>57</v>
      </c>
      <c r="P26" s="19">
        <v>59</v>
      </c>
      <c r="Q26" s="19">
        <v>65</v>
      </c>
      <c r="R26" s="19">
        <v>35</v>
      </c>
      <c r="S26" s="19">
        <v>28</v>
      </c>
      <c r="T26" s="19">
        <v>8</v>
      </c>
      <c r="U26" s="19">
        <v>7</v>
      </c>
      <c r="V26" s="19">
        <v>0</v>
      </c>
      <c r="W26" s="20">
        <v>1013</v>
      </c>
    </row>
    <row r="27" spans="1:23" ht="14.25">
      <c r="A27" s="2" t="s">
        <v>23</v>
      </c>
      <c r="B27" s="19">
        <v>106</v>
      </c>
      <c r="C27" s="19">
        <v>129</v>
      </c>
      <c r="D27" s="19">
        <v>136</v>
      </c>
      <c r="E27" s="19">
        <v>138</v>
      </c>
      <c r="F27" s="19">
        <v>124</v>
      </c>
      <c r="G27" s="19">
        <v>136</v>
      </c>
      <c r="H27" s="19">
        <v>150</v>
      </c>
      <c r="I27" s="19">
        <v>163</v>
      </c>
      <c r="J27" s="19">
        <v>262</v>
      </c>
      <c r="K27" s="19">
        <v>290</v>
      </c>
      <c r="L27" s="19">
        <v>248</v>
      </c>
      <c r="M27" s="19">
        <v>241</v>
      </c>
      <c r="N27" s="19">
        <v>149</v>
      </c>
      <c r="O27" s="19">
        <v>142</v>
      </c>
      <c r="P27" s="19">
        <v>140</v>
      </c>
      <c r="Q27" s="19">
        <v>121</v>
      </c>
      <c r="R27" s="19">
        <v>101</v>
      </c>
      <c r="S27" s="19">
        <v>60</v>
      </c>
      <c r="T27" s="19">
        <v>24</v>
      </c>
      <c r="U27" s="19">
        <v>8</v>
      </c>
      <c r="V27" s="19">
        <v>1</v>
      </c>
      <c r="W27" s="20">
        <v>2869</v>
      </c>
    </row>
    <row r="28" spans="1:23" ht="14.25">
      <c r="A28" s="2" t="s">
        <v>24</v>
      </c>
      <c r="B28" s="19">
        <v>98</v>
      </c>
      <c r="C28" s="19">
        <v>128</v>
      </c>
      <c r="D28" s="19">
        <v>125</v>
      </c>
      <c r="E28" s="19">
        <v>93</v>
      </c>
      <c r="F28" s="19">
        <v>101</v>
      </c>
      <c r="G28" s="19">
        <v>106</v>
      </c>
      <c r="H28" s="19">
        <v>135</v>
      </c>
      <c r="I28" s="19">
        <v>151</v>
      </c>
      <c r="J28" s="19">
        <v>183</v>
      </c>
      <c r="K28" s="19">
        <v>195</v>
      </c>
      <c r="L28" s="19">
        <v>170</v>
      </c>
      <c r="M28" s="19">
        <v>144</v>
      </c>
      <c r="N28" s="19">
        <v>154</v>
      </c>
      <c r="O28" s="19">
        <v>125</v>
      </c>
      <c r="P28" s="19">
        <v>101</v>
      </c>
      <c r="Q28" s="19">
        <v>94</v>
      </c>
      <c r="R28" s="19">
        <v>76</v>
      </c>
      <c r="S28" s="19">
        <v>66</v>
      </c>
      <c r="T28" s="19">
        <v>32</v>
      </c>
      <c r="U28" s="19">
        <v>6</v>
      </c>
      <c r="V28" s="19">
        <v>0</v>
      </c>
      <c r="W28" s="20">
        <v>2283</v>
      </c>
    </row>
    <row r="29" spans="1:23" ht="14.25">
      <c r="A29" s="2" t="s">
        <v>25</v>
      </c>
      <c r="B29" s="19">
        <v>26</v>
      </c>
      <c r="C29" s="19">
        <v>25</v>
      </c>
      <c r="D29" s="19">
        <v>39</v>
      </c>
      <c r="E29" s="19">
        <v>37</v>
      </c>
      <c r="F29" s="19">
        <v>27</v>
      </c>
      <c r="G29" s="19">
        <v>52</v>
      </c>
      <c r="H29" s="19">
        <v>46</v>
      </c>
      <c r="I29" s="19">
        <v>59</v>
      </c>
      <c r="J29" s="19">
        <v>75</v>
      </c>
      <c r="K29" s="19">
        <v>65</v>
      </c>
      <c r="L29" s="19">
        <v>89</v>
      </c>
      <c r="M29" s="19">
        <v>85</v>
      </c>
      <c r="N29" s="19">
        <v>93</v>
      </c>
      <c r="O29" s="19">
        <v>82</v>
      </c>
      <c r="P29" s="19">
        <v>73</v>
      </c>
      <c r="Q29" s="19">
        <v>66</v>
      </c>
      <c r="R29" s="19">
        <v>72</v>
      </c>
      <c r="S29" s="19">
        <v>59</v>
      </c>
      <c r="T29" s="19">
        <v>29</v>
      </c>
      <c r="U29" s="19">
        <v>8</v>
      </c>
      <c r="V29" s="19">
        <v>4</v>
      </c>
      <c r="W29" s="20">
        <v>1111</v>
      </c>
    </row>
    <row r="30" spans="1:23" ht="14.25">
      <c r="A30" s="2" t="s">
        <v>26</v>
      </c>
      <c r="B30" s="19">
        <v>60</v>
      </c>
      <c r="C30" s="19">
        <v>65</v>
      </c>
      <c r="D30" s="19">
        <v>86</v>
      </c>
      <c r="E30" s="19">
        <v>84</v>
      </c>
      <c r="F30" s="19">
        <v>89</v>
      </c>
      <c r="G30" s="19">
        <v>87</v>
      </c>
      <c r="H30" s="19">
        <v>89</v>
      </c>
      <c r="I30" s="19">
        <v>94</v>
      </c>
      <c r="J30" s="19">
        <v>125</v>
      </c>
      <c r="K30" s="19">
        <v>132</v>
      </c>
      <c r="L30" s="19">
        <v>146</v>
      </c>
      <c r="M30" s="19">
        <v>158</v>
      </c>
      <c r="N30" s="19">
        <v>153</v>
      </c>
      <c r="O30" s="19">
        <v>139</v>
      </c>
      <c r="P30" s="19">
        <v>128</v>
      </c>
      <c r="Q30" s="19">
        <v>120</v>
      </c>
      <c r="R30" s="19">
        <v>101</v>
      </c>
      <c r="S30" s="19">
        <v>81</v>
      </c>
      <c r="T30" s="19">
        <v>53</v>
      </c>
      <c r="U30" s="19">
        <v>10</v>
      </c>
      <c r="V30" s="19">
        <v>1</v>
      </c>
      <c r="W30" s="20">
        <v>2001</v>
      </c>
    </row>
    <row r="31" spans="1:23" ht="14.25">
      <c r="A31" s="2" t="s">
        <v>27</v>
      </c>
      <c r="B31" s="19">
        <v>94</v>
      </c>
      <c r="C31" s="19">
        <v>116</v>
      </c>
      <c r="D31" s="19">
        <v>108</v>
      </c>
      <c r="E31" s="19">
        <v>90</v>
      </c>
      <c r="F31" s="19">
        <v>107</v>
      </c>
      <c r="G31" s="19">
        <v>92</v>
      </c>
      <c r="H31" s="19">
        <v>142</v>
      </c>
      <c r="I31" s="19">
        <v>144</v>
      </c>
      <c r="J31" s="19">
        <v>164</v>
      </c>
      <c r="K31" s="19">
        <v>205</v>
      </c>
      <c r="L31" s="19">
        <v>213</v>
      </c>
      <c r="M31" s="19">
        <v>212</v>
      </c>
      <c r="N31" s="19">
        <v>166</v>
      </c>
      <c r="O31" s="19">
        <v>157</v>
      </c>
      <c r="P31" s="19">
        <v>157</v>
      </c>
      <c r="Q31" s="19">
        <v>176</v>
      </c>
      <c r="R31" s="19">
        <v>138</v>
      </c>
      <c r="S31" s="19">
        <v>102</v>
      </c>
      <c r="T31" s="19">
        <v>49</v>
      </c>
      <c r="U31" s="19">
        <v>16</v>
      </c>
      <c r="V31" s="19">
        <v>3</v>
      </c>
      <c r="W31" s="20">
        <v>2651</v>
      </c>
    </row>
    <row r="32" spans="1:23" ht="14.25">
      <c r="A32" s="2" t="s">
        <v>28</v>
      </c>
      <c r="B32" s="19">
        <v>8</v>
      </c>
      <c r="C32" s="19">
        <v>8</v>
      </c>
      <c r="D32" s="19">
        <v>13</v>
      </c>
      <c r="E32" s="19">
        <v>10</v>
      </c>
      <c r="F32" s="19">
        <v>9</v>
      </c>
      <c r="G32" s="19">
        <v>11</v>
      </c>
      <c r="H32" s="19">
        <v>13</v>
      </c>
      <c r="I32" s="19">
        <v>21</v>
      </c>
      <c r="J32" s="19">
        <v>15</v>
      </c>
      <c r="K32" s="19">
        <v>30</v>
      </c>
      <c r="L32" s="19">
        <v>21</v>
      </c>
      <c r="M32" s="19">
        <v>34</v>
      </c>
      <c r="N32" s="19">
        <v>39</v>
      </c>
      <c r="O32" s="19">
        <v>43</v>
      </c>
      <c r="P32" s="19">
        <v>38</v>
      </c>
      <c r="Q32" s="19">
        <v>40</v>
      </c>
      <c r="R32" s="19">
        <v>43</v>
      </c>
      <c r="S32" s="19">
        <v>31</v>
      </c>
      <c r="T32" s="19">
        <v>18</v>
      </c>
      <c r="U32" s="19">
        <v>9</v>
      </c>
      <c r="V32" s="19">
        <v>2</v>
      </c>
      <c r="W32" s="21">
        <v>456</v>
      </c>
    </row>
    <row r="33" spans="1:18" ht="14.25">
      <c r="A33" s="8" t="s">
        <v>29</v>
      </c>
      <c r="B33" s="10"/>
      <c r="C33" s="22"/>
      <c r="D33" s="22"/>
      <c r="E33" s="22"/>
      <c r="F33" s="22"/>
      <c r="G33" s="22"/>
      <c r="H33" s="22"/>
      <c r="I33" s="22"/>
      <c r="J33" s="22"/>
      <c r="K33" s="22"/>
      <c r="L33" s="22"/>
      <c r="M33" s="22"/>
      <c r="N33" s="22"/>
      <c r="O33" s="22"/>
      <c r="P33" s="22"/>
      <c r="Q33" s="22"/>
      <c r="R33" s="23"/>
    </row>
    <row r="34" spans="1:23" ht="14.25">
      <c r="A34" s="2" t="s">
        <v>30</v>
      </c>
      <c r="B34" s="19">
        <v>0</v>
      </c>
      <c r="C34" s="19">
        <v>3</v>
      </c>
      <c r="D34" s="19">
        <v>6</v>
      </c>
      <c r="E34" s="19">
        <v>6</v>
      </c>
      <c r="F34" s="19">
        <v>5</v>
      </c>
      <c r="G34" s="19">
        <v>7</v>
      </c>
      <c r="H34" s="19">
        <v>3</v>
      </c>
      <c r="I34" s="19">
        <v>10</v>
      </c>
      <c r="J34" s="19">
        <v>13</v>
      </c>
      <c r="K34" s="19">
        <v>16</v>
      </c>
      <c r="L34" s="19">
        <v>20</v>
      </c>
      <c r="M34" s="19">
        <v>17</v>
      </c>
      <c r="N34" s="19">
        <v>12</v>
      </c>
      <c r="O34" s="19">
        <v>11</v>
      </c>
      <c r="P34" s="19">
        <v>18</v>
      </c>
      <c r="Q34" s="19">
        <v>15</v>
      </c>
      <c r="R34" s="19">
        <v>26</v>
      </c>
      <c r="S34" s="19">
        <v>16</v>
      </c>
      <c r="T34" s="19">
        <v>16</v>
      </c>
      <c r="U34" s="19">
        <v>3</v>
      </c>
      <c r="V34" s="19">
        <v>2</v>
      </c>
      <c r="W34" s="21">
        <v>225</v>
      </c>
    </row>
    <row r="35" spans="1:18" ht="14.25">
      <c r="A35" s="8" t="s">
        <v>31</v>
      </c>
      <c r="B35" s="10"/>
      <c r="C35" s="22"/>
      <c r="D35" s="22"/>
      <c r="E35" s="22"/>
      <c r="F35" s="22"/>
      <c r="G35" s="22"/>
      <c r="H35" s="22"/>
      <c r="I35" s="22"/>
      <c r="J35" s="22"/>
      <c r="K35" s="22"/>
      <c r="L35" s="22"/>
      <c r="M35" s="22"/>
      <c r="N35" s="22"/>
      <c r="O35" s="24"/>
      <c r="P35" s="24"/>
      <c r="Q35" s="24"/>
      <c r="R35" s="23"/>
    </row>
    <row r="36" spans="1:23" ht="14.25">
      <c r="A36" s="2" t="s">
        <v>32</v>
      </c>
      <c r="B36" s="25">
        <v>2127</v>
      </c>
      <c r="C36" s="25">
        <v>2254</v>
      </c>
      <c r="D36" s="25">
        <v>2234</v>
      </c>
      <c r="E36" s="25">
        <v>2111</v>
      </c>
      <c r="F36" s="25">
        <v>2371</v>
      </c>
      <c r="G36" s="25">
        <v>2899</v>
      </c>
      <c r="H36" s="25">
        <v>3032</v>
      </c>
      <c r="I36" s="25">
        <v>2971</v>
      </c>
      <c r="J36" s="25">
        <v>3568</v>
      </c>
      <c r="K36" s="25">
        <v>4101</v>
      </c>
      <c r="L36" s="25">
        <v>4316</v>
      </c>
      <c r="M36" s="25">
        <v>3821</v>
      </c>
      <c r="N36" s="25">
        <v>3391</v>
      </c>
      <c r="O36" s="25">
        <v>2963</v>
      </c>
      <c r="P36" s="25">
        <v>3216</v>
      </c>
      <c r="Q36" s="25">
        <v>3110</v>
      </c>
      <c r="R36" s="25">
        <v>2566</v>
      </c>
      <c r="S36" s="25">
        <v>1846</v>
      </c>
      <c r="T36" s="19">
        <v>938</v>
      </c>
      <c r="U36" s="19">
        <v>300</v>
      </c>
      <c r="V36" s="19">
        <v>23</v>
      </c>
      <c r="W36" s="20">
        <v>54158</v>
      </c>
    </row>
    <row r="37" spans="1:23" ht="14.25">
      <c r="A37" s="2" t="s">
        <v>33</v>
      </c>
      <c r="B37" s="19">
        <v>40</v>
      </c>
      <c r="C37" s="19">
        <v>33</v>
      </c>
      <c r="D37" s="19">
        <v>42</v>
      </c>
      <c r="E37" s="19">
        <v>50</v>
      </c>
      <c r="F37" s="19">
        <v>51</v>
      </c>
      <c r="G37" s="19">
        <v>48</v>
      </c>
      <c r="H37" s="19">
        <v>44</v>
      </c>
      <c r="I37" s="19">
        <v>57</v>
      </c>
      <c r="J37" s="19">
        <v>96</v>
      </c>
      <c r="K37" s="19">
        <v>83</v>
      </c>
      <c r="L37" s="19">
        <v>89</v>
      </c>
      <c r="M37" s="19">
        <v>74</v>
      </c>
      <c r="N37" s="19">
        <v>75</v>
      </c>
      <c r="O37" s="19">
        <v>56</v>
      </c>
      <c r="P37" s="19">
        <v>71</v>
      </c>
      <c r="Q37" s="19">
        <v>72</v>
      </c>
      <c r="R37" s="19">
        <v>55</v>
      </c>
      <c r="S37" s="19">
        <v>44</v>
      </c>
      <c r="T37" s="19">
        <v>27</v>
      </c>
      <c r="U37" s="19">
        <v>11</v>
      </c>
      <c r="V37" s="19">
        <v>1</v>
      </c>
      <c r="W37" s="20">
        <v>1119</v>
      </c>
    </row>
    <row r="38" spans="1:23" ht="14.25">
      <c r="A38" s="2" t="s">
        <v>34</v>
      </c>
      <c r="B38" s="19">
        <v>3</v>
      </c>
      <c r="C38" s="19">
        <v>8</v>
      </c>
      <c r="D38" s="19">
        <v>6</v>
      </c>
      <c r="E38" s="19">
        <v>8</v>
      </c>
      <c r="F38" s="19">
        <v>12</v>
      </c>
      <c r="G38" s="19">
        <v>13</v>
      </c>
      <c r="H38" s="19">
        <v>7</v>
      </c>
      <c r="I38" s="19">
        <v>12</v>
      </c>
      <c r="J38" s="19">
        <v>13</v>
      </c>
      <c r="K38" s="19">
        <v>21</v>
      </c>
      <c r="L38" s="19">
        <v>30</v>
      </c>
      <c r="M38" s="19">
        <v>26</v>
      </c>
      <c r="N38" s="19">
        <v>21</v>
      </c>
      <c r="O38" s="19">
        <v>22</v>
      </c>
      <c r="P38" s="19">
        <v>12</v>
      </c>
      <c r="Q38" s="19">
        <v>21</v>
      </c>
      <c r="R38" s="19">
        <v>23</v>
      </c>
      <c r="S38" s="19">
        <v>14</v>
      </c>
      <c r="T38" s="19">
        <v>5</v>
      </c>
      <c r="U38" s="19">
        <v>2</v>
      </c>
      <c r="V38" s="19">
        <v>0</v>
      </c>
      <c r="W38" s="21">
        <v>279</v>
      </c>
    </row>
    <row r="39" spans="1:23" ht="14.25">
      <c r="A39" s="2" t="s">
        <v>35</v>
      </c>
      <c r="B39" s="19">
        <v>157</v>
      </c>
      <c r="C39" s="19">
        <v>230</v>
      </c>
      <c r="D39" s="19">
        <v>209</v>
      </c>
      <c r="E39" s="19">
        <v>217</v>
      </c>
      <c r="F39" s="19">
        <v>189</v>
      </c>
      <c r="G39" s="19">
        <v>193</v>
      </c>
      <c r="H39" s="19">
        <v>219</v>
      </c>
      <c r="I39" s="19">
        <v>298</v>
      </c>
      <c r="J39" s="19">
        <v>329</v>
      </c>
      <c r="K39" s="19">
        <v>406</v>
      </c>
      <c r="L39" s="19">
        <v>394</v>
      </c>
      <c r="M39" s="19">
        <v>364</v>
      </c>
      <c r="N39" s="19">
        <v>293</v>
      </c>
      <c r="O39" s="19">
        <v>264</v>
      </c>
      <c r="P39" s="19">
        <v>223</v>
      </c>
      <c r="Q39" s="19">
        <v>227</v>
      </c>
      <c r="R39" s="19">
        <v>179</v>
      </c>
      <c r="S39" s="19">
        <v>108</v>
      </c>
      <c r="T39" s="19">
        <v>78</v>
      </c>
      <c r="U39" s="19">
        <v>18</v>
      </c>
      <c r="V39" s="19">
        <v>2</v>
      </c>
      <c r="W39" s="20">
        <v>4597</v>
      </c>
    </row>
    <row r="40" spans="1:23" ht="14.25">
      <c r="A40" s="2" t="s">
        <v>36</v>
      </c>
      <c r="B40" s="19">
        <v>60</v>
      </c>
      <c r="C40" s="19">
        <v>75</v>
      </c>
      <c r="D40" s="19">
        <v>112</v>
      </c>
      <c r="E40" s="19">
        <v>101</v>
      </c>
      <c r="F40" s="19">
        <v>98</v>
      </c>
      <c r="G40" s="19">
        <v>88</v>
      </c>
      <c r="H40" s="19">
        <v>106</v>
      </c>
      <c r="I40" s="19">
        <v>125</v>
      </c>
      <c r="J40" s="19">
        <v>153</v>
      </c>
      <c r="K40" s="19">
        <v>181</v>
      </c>
      <c r="L40" s="19">
        <v>189</v>
      </c>
      <c r="M40" s="19">
        <v>195</v>
      </c>
      <c r="N40" s="19">
        <v>163</v>
      </c>
      <c r="O40" s="19">
        <v>149</v>
      </c>
      <c r="P40" s="19">
        <v>148</v>
      </c>
      <c r="Q40" s="19">
        <v>125</v>
      </c>
      <c r="R40" s="19">
        <v>153</v>
      </c>
      <c r="S40" s="19">
        <v>80</v>
      </c>
      <c r="T40" s="19">
        <v>69</v>
      </c>
      <c r="U40" s="19">
        <v>20</v>
      </c>
      <c r="V40" s="19">
        <v>1</v>
      </c>
      <c r="W40" s="20">
        <v>2391</v>
      </c>
    </row>
    <row r="41" spans="1:23" ht="14.25">
      <c r="A41" s="2" t="s">
        <v>37</v>
      </c>
      <c r="B41" s="19">
        <v>134</v>
      </c>
      <c r="C41" s="19">
        <v>160</v>
      </c>
      <c r="D41" s="19">
        <v>179</v>
      </c>
      <c r="E41" s="19">
        <v>146</v>
      </c>
      <c r="F41" s="19">
        <v>154</v>
      </c>
      <c r="G41" s="19">
        <v>153</v>
      </c>
      <c r="H41" s="19">
        <v>192</v>
      </c>
      <c r="I41" s="19">
        <v>193</v>
      </c>
      <c r="J41" s="19">
        <v>259</v>
      </c>
      <c r="K41" s="19">
        <v>257</v>
      </c>
      <c r="L41" s="19">
        <v>252</v>
      </c>
      <c r="M41" s="19">
        <v>235</v>
      </c>
      <c r="N41" s="19">
        <v>201</v>
      </c>
      <c r="O41" s="19">
        <v>178</v>
      </c>
      <c r="P41" s="19">
        <v>162</v>
      </c>
      <c r="Q41" s="19">
        <v>171</v>
      </c>
      <c r="R41" s="19">
        <v>142</v>
      </c>
      <c r="S41" s="19">
        <v>104</v>
      </c>
      <c r="T41" s="19">
        <v>54</v>
      </c>
      <c r="U41" s="19">
        <v>15</v>
      </c>
      <c r="V41" s="19">
        <v>1</v>
      </c>
      <c r="W41" s="20">
        <v>3342</v>
      </c>
    </row>
    <row r="42" spans="1:23" ht="14.25">
      <c r="A42" s="2" t="s">
        <v>38</v>
      </c>
      <c r="B42" s="19">
        <v>118</v>
      </c>
      <c r="C42" s="19">
        <v>166</v>
      </c>
      <c r="D42" s="19">
        <v>158</v>
      </c>
      <c r="E42" s="19">
        <v>152</v>
      </c>
      <c r="F42" s="19">
        <v>143</v>
      </c>
      <c r="G42" s="19">
        <v>161</v>
      </c>
      <c r="H42" s="19">
        <v>164</v>
      </c>
      <c r="I42" s="19">
        <v>178</v>
      </c>
      <c r="J42" s="19">
        <v>286</v>
      </c>
      <c r="K42" s="19">
        <v>309</v>
      </c>
      <c r="L42" s="19">
        <v>338</v>
      </c>
      <c r="M42" s="19">
        <v>280</v>
      </c>
      <c r="N42" s="19">
        <v>232</v>
      </c>
      <c r="O42" s="19">
        <v>203</v>
      </c>
      <c r="P42" s="19">
        <v>191</v>
      </c>
      <c r="Q42" s="19">
        <v>179</v>
      </c>
      <c r="R42" s="19">
        <v>144</v>
      </c>
      <c r="S42" s="19">
        <v>109</v>
      </c>
      <c r="T42" s="19">
        <v>47</v>
      </c>
      <c r="U42" s="19">
        <v>19</v>
      </c>
      <c r="V42" s="19">
        <v>1</v>
      </c>
      <c r="W42" s="20">
        <v>3578</v>
      </c>
    </row>
    <row r="43" spans="1:23" ht="14.25">
      <c r="A43" s="2" t="s">
        <v>39</v>
      </c>
      <c r="B43" s="19">
        <v>289</v>
      </c>
      <c r="C43" s="19">
        <v>292</v>
      </c>
      <c r="D43" s="19">
        <v>334</v>
      </c>
      <c r="E43" s="19">
        <v>302</v>
      </c>
      <c r="F43" s="19">
        <v>271</v>
      </c>
      <c r="G43" s="19">
        <v>294</v>
      </c>
      <c r="H43" s="19">
        <v>375</v>
      </c>
      <c r="I43" s="19">
        <v>399</v>
      </c>
      <c r="J43" s="19">
        <v>525</v>
      </c>
      <c r="K43" s="19">
        <v>522</v>
      </c>
      <c r="L43" s="19">
        <v>513</v>
      </c>
      <c r="M43" s="19">
        <v>446</v>
      </c>
      <c r="N43" s="19">
        <v>360</v>
      </c>
      <c r="O43" s="19">
        <v>333</v>
      </c>
      <c r="P43" s="19">
        <v>285</v>
      </c>
      <c r="Q43" s="19">
        <v>277</v>
      </c>
      <c r="R43" s="19">
        <v>218</v>
      </c>
      <c r="S43" s="19">
        <v>133</v>
      </c>
      <c r="T43" s="19">
        <v>71</v>
      </c>
      <c r="U43" s="19">
        <v>15</v>
      </c>
      <c r="V43" s="19">
        <v>3</v>
      </c>
      <c r="W43" s="20">
        <v>6257</v>
      </c>
    </row>
    <row r="44" spans="1:23" ht="14.25">
      <c r="A44" s="2" t="s">
        <v>40</v>
      </c>
      <c r="B44" s="19">
        <v>91</v>
      </c>
      <c r="C44" s="19">
        <v>117</v>
      </c>
      <c r="D44" s="19">
        <v>152</v>
      </c>
      <c r="E44" s="19">
        <v>127</v>
      </c>
      <c r="F44" s="19">
        <v>134</v>
      </c>
      <c r="G44" s="19">
        <v>119</v>
      </c>
      <c r="H44" s="19">
        <v>119</v>
      </c>
      <c r="I44" s="19">
        <v>166</v>
      </c>
      <c r="J44" s="19">
        <v>210</v>
      </c>
      <c r="K44" s="19">
        <v>257</v>
      </c>
      <c r="L44" s="19">
        <v>243</v>
      </c>
      <c r="M44" s="19">
        <v>203</v>
      </c>
      <c r="N44" s="19">
        <v>183</v>
      </c>
      <c r="O44" s="19">
        <v>161</v>
      </c>
      <c r="P44" s="19">
        <v>145</v>
      </c>
      <c r="Q44" s="19">
        <v>127</v>
      </c>
      <c r="R44" s="19">
        <v>135</v>
      </c>
      <c r="S44" s="19">
        <v>95</v>
      </c>
      <c r="T44" s="19">
        <v>57</v>
      </c>
      <c r="U44" s="19">
        <v>17</v>
      </c>
      <c r="V44" s="19">
        <v>1</v>
      </c>
      <c r="W44" s="20">
        <v>2859</v>
      </c>
    </row>
    <row r="45" spans="1:23" ht="14.25">
      <c r="A45" s="2" t="s">
        <v>41</v>
      </c>
      <c r="B45" s="19">
        <v>10</v>
      </c>
      <c r="C45" s="19">
        <v>18</v>
      </c>
      <c r="D45" s="19">
        <v>13</v>
      </c>
      <c r="E45" s="19">
        <v>23</v>
      </c>
      <c r="F45" s="19">
        <v>12</v>
      </c>
      <c r="G45" s="19">
        <v>10</v>
      </c>
      <c r="H45" s="19">
        <v>16</v>
      </c>
      <c r="I45" s="19">
        <v>23</v>
      </c>
      <c r="J45" s="19">
        <v>28</v>
      </c>
      <c r="K45" s="19">
        <v>31</v>
      </c>
      <c r="L45" s="19">
        <v>46</v>
      </c>
      <c r="M45" s="19">
        <v>35</v>
      </c>
      <c r="N45" s="19">
        <v>25</v>
      </c>
      <c r="O45" s="19">
        <v>24</v>
      </c>
      <c r="P45" s="19">
        <v>23</v>
      </c>
      <c r="Q45" s="19">
        <v>21</v>
      </c>
      <c r="R45" s="19">
        <v>23</v>
      </c>
      <c r="S45" s="19">
        <v>21</v>
      </c>
      <c r="T45" s="19">
        <v>9</v>
      </c>
      <c r="U45" s="19">
        <v>3</v>
      </c>
      <c r="V45" s="19">
        <v>0</v>
      </c>
      <c r="W45" s="21">
        <v>414</v>
      </c>
    </row>
    <row r="46" spans="1:23" ht="14.25">
      <c r="A46" s="2" t="s">
        <v>42</v>
      </c>
      <c r="B46" s="19">
        <v>51</v>
      </c>
      <c r="C46" s="19">
        <v>75</v>
      </c>
      <c r="D46" s="19">
        <v>67</v>
      </c>
      <c r="E46" s="19">
        <v>63</v>
      </c>
      <c r="F46" s="19">
        <v>58</v>
      </c>
      <c r="G46" s="19">
        <v>73</v>
      </c>
      <c r="H46" s="19">
        <v>84</v>
      </c>
      <c r="I46" s="19">
        <v>69</v>
      </c>
      <c r="J46" s="19">
        <v>113</v>
      </c>
      <c r="K46" s="19">
        <v>120</v>
      </c>
      <c r="L46" s="19">
        <v>102</v>
      </c>
      <c r="M46" s="19">
        <v>87</v>
      </c>
      <c r="N46" s="19">
        <v>114</v>
      </c>
      <c r="O46" s="19">
        <v>83</v>
      </c>
      <c r="P46" s="19">
        <v>86</v>
      </c>
      <c r="Q46" s="19">
        <v>57</v>
      </c>
      <c r="R46" s="19">
        <v>51</v>
      </c>
      <c r="S46" s="19">
        <v>45</v>
      </c>
      <c r="T46" s="19">
        <v>14</v>
      </c>
      <c r="U46" s="19">
        <v>2</v>
      </c>
      <c r="V46" s="19">
        <v>0</v>
      </c>
      <c r="W46" s="20">
        <v>1414</v>
      </c>
    </row>
    <row r="47" spans="1:23" ht="14.25">
      <c r="A47" s="2" t="s">
        <v>43</v>
      </c>
      <c r="B47" s="19">
        <v>24</v>
      </c>
      <c r="C47" s="19">
        <v>32</v>
      </c>
      <c r="D47" s="19">
        <v>23</v>
      </c>
      <c r="E47" s="19">
        <v>31</v>
      </c>
      <c r="F47" s="19">
        <v>35</v>
      </c>
      <c r="G47" s="19">
        <v>43</v>
      </c>
      <c r="H47" s="19">
        <v>43</v>
      </c>
      <c r="I47" s="19">
        <v>49</v>
      </c>
      <c r="J47" s="19">
        <v>65</v>
      </c>
      <c r="K47" s="19">
        <v>87</v>
      </c>
      <c r="L47" s="19">
        <v>88</v>
      </c>
      <c r="M47" s="19">
        <v>93</v>
      </c>
      <c r="N47" s="19">
        <v>91</v>
      </c>
      <c r="O47" s="19">
        <v>66</v>
      </c>
      <c r="P47" s="19">
        <v>75</v>
      </c>
      <c r="Q47" s="19">
        <v>69</v>
      </c>
      <c r="R47" s="19">
        <v>63</v>
      </c>
      <c r="S47" s="19">
        <v>47</v>
      </c>
      <c r="T47" s="19">
        <v>25</v>
      </c>
      <c r="U47" s="19">
        <v>2</v>
      </c>
      <c r="V47" s="19">
        <v>1</v>
      </c>
      <c r="W47" s="20">
        <v>1052</v>
      </c>
    </row>
    <row r="48" spans="1:23" ht="14.25">
      <c r="A48" s="2" t="s">
        <v>44</v>
      </c>
      <c r="B48" s="19">
        <v>23</v>
      </c>
      <c r="C48" s="19">
        <v>30</v>
      </c>
      <c r="D48" s="19">
        <v>49</v>
      </c>
      <c r="E48" s="19">
        <v>43</v>
      </c>
      <c r="F48" s="19">
        <v>36</v>
      </c>
      <c r="G48" s="19">
        <v>40</v>
      </c>
      <c r="H48" s="19">
        <v>41</v>
      </c>
      <c r="I48" s="19">
        <v>42</v>
      </c>
      <c r="J48" s="19">
        <v>66</v>
      </c>
      <c r="K48" s="19">
        <v>67</v>
      </c>
      <c r="L48" s="19">
        <v>90</v>
      </c>
      <c r="M48" s="19">
        <v>73</v>
      </c>
      <c r="N48" s="19">
        <v>80</v>
      </c>
      <c r="O48" s="19">
        <v>82</v>
      </c>
      <c r="P48" s="19">
        <v>60</v>
      </c>
      <c r="Q48" s="19">
        <v>64</v>
      </c>
      <c r="R48" s="19">
        <v>69</v>
      </c>
      <c r="S48" s="19">
        <v>46</v>
      </c>
      <c r="T48" s="19">
        <v>25</v>
      </c>
      <c r="U48" s="19">
        <v>8</v>
      </c>
      <c r="V48" s="19">
        <v>1</v>
      </c>
      <c r="W48" s="20">
        <v>1035</v>
      </c>
    </row>
    <row r="49" spans="1:23" ht="14.25">
      <c r="A49" s="2" t="s">
        <v>45</v>
      </c>
      <c r="B49" s="19">
        <v>54</v>
      </c>
      <c r="C49" s="19">
        <v>92</v>
      </c>
      <c r="D49" s="19">
        <v>113</v>
      </c>
      <c r="E49" s="19">
        <v>107</v>
      </c>
      <c r="F49" s="19">
        <v>67</v>
      </c>
      <c r="G49" s="19">
        <v>90</v>
      </c>
      <c r="H49" s="19">
        <v>114</v>
      </c>
      <c r="I49" s="19">
        <v>123</v>
      </c>
      <c r="J49" s="19">
        <v>175</v>
      </c>
      <c r="K49" s="19">
        <v>181</v>
      </c>
      <c r="L49" s="19">
        <v>173</v>
      </c>
      <c r="M49" s="19">
        <v>137</v>
      </c>
      <c r="N49" s="19">
        <v>138</v>
      </c>
      <c r="O49" s="19">
        <v>118</v>
      </c>
      <c r="P49" s="19">
        <v>126</v>
      </c>
      <c r="Q49" s="19">
        <v>109</v>
      </c>
      <c r="R49" s="19">
        <v>76</v>
      </c>
      <c r="S49" s="19">
        <v>66</v>
      </c>
      <c r="T49" s="19">
        <v>33</v>
      </c>
      <c r="U49" s="19">
        <v>11</v>
      </c>
      <c r="V49" s="19">
        <v>1</v>
      </c>
      <c r="W49" s="20">
        <v>2104</v>
      </c>
    </row>
    <row r="50" spans="1:23" ht="14.25">
      <c r="A50" s="2" t="s">
        <v>46</v>
      </c>
      <c r="B50" s="19">
        <v>23</v>
      </c>
      <c r="C50" s="19">
        <v>32</v>
      </c>
      <c r="D50" s="19">
        <v>33</v>
      </c>
      <c r="E50" s="19">
        <v>38</v>
      </c>
      <c r="F50" s="19">
        <v>43</v>
      </c>
      <c r="G50" s="19">
        <v>28</v>
      </c>
      <c r="H50" s="19">
        <v>32</v>
      </c>
      <c r="I50" s="19">
        <v>30</v>
      </c>
      <c r="J50" s="19">
        <v>63</v>
      </c>
      <c r="K50" s="19">
        <v>63</v>
      </c>
      <c r="L50" s="19">
        <v>94</v>
      </c>
      <c r="M50" s="19">
        <v>49</v>
      </c>
      <c r="N50" s="19">
        <v>54</v>
      </c>
      <c r="O50" s="19">
        <v>54</v>
      </c>
      <c r="P50" s="19">
        <v>57</v>
      </c>
      <c r="Q50" s="19">
        <v>50</v>
      </c>
      <c r="R50" s="19">
        <v>46</v>
      </c>
      <c r="S50" s="19">
        <v>34</v>
      </c>
      <c r="T50" s="19">
        <v>19</v>
      </c>
      <c r="U50" s="19">
        <v>2</v>
      </c>
      <c r="V50" s="19">
        <v>1</v>
      </c>
      <c r="W50" s="21">
        <v>845</v>
      </c>
    </row>
    <row r="51" spans="1:23" ht="14.25">
      <c r="A51" s="2" t="s">
        <v>47</v>
      </c>
      <c r="B51" s="19">
        <v>0</v>
      </c>
      <c r="C51" s="19">
        <v>0</v>
      </c>
      <c r="D51" s="19">
        <v>0</v>
      </c>
      <c r="E51" s="19">
        <v>1</v>
      </c>
      <c r="F51" s="19">
        <v>2</v>
      </c>
      <c r="G51" s="19">
        <v>2</v>
      </c>
      <c r="H51" s="19">
        <v>0</v>
      </c>
      <c r="I51" s="19">
        <v>1</v>
      </c>
      <c r="J51" s="19">
        <v>1</v>
      </c>
      <c r="K51" s="19">
        <v>1</v>
      </c>
      <c r="L51" s="19">
        <v>2</v>
      </c>
      <c r="M51" s="19">
        <v>2</v>
      </c>
      <c r="N51" s="19">
        <v>2</v>
      </c>
      <c r="O51" s="19">
        <v>5</v>
      </c>
      <c r="P51" s="19">
        <v>1</v>
      </c>
      <c r="Q51" s="19">
        <v>1</v>
      </c>
      <c r="R51" s="19">
        <v>3</v>
      </c>
      <c r="S51" s="19">
        <v>6</v>
      </c>
      <c r="T51" s="19">
        <v>2</v>
      </c>
      <c r="U51" s="19">
        <v>0</v>
      </c>
      <c r="V51" s="19">
        <v>0</v>
      </c>
      <c r="W51" s="21">
        <v>32</v>
      </c>
    </row>
    <row r="52" spans="1:23" ht="14.25">
      <c r="A52" s="2" t="s">
        <v>48</v>
      </c>
      <c r="B52" s="19">
        <v>31</v>
      </c>
      <c r="C52" s="19">
        <v>45</v>
      </c>
      <c r="D52" s="19">
        <v>38</v>
      </c>
      <c r="E52" s="19">
        <v>52</v>
      </c>
      <c r="F52" s="19">
        <v>43</v>
      </c>
      <c r="G52" s="19">
        <v>57</v>
      </c>
      <c r="H52" s="19">
        <v>57</v>
      </c>
      <c r="I52" s="19">
        <v>54</v>
      </c>
      <c r="J52" s="19">
        <v>72</v>
      </c>
      <c r="K52" s="19">
        <v>90</v>
      </c>
      <c r="L52" s="19">
        <v>116</v>
      </c>
      <c r="M52" s="19">
        <v>92</v>
      </c>
      <c r="N52" s="19">
        <v>76</v>
      </c>
      <c r="O52" s="19">
        <v>71</v>
      </c>
      <c r="P52" s="19">
        <v>68</v>
      </c>
      <c r="Q52" s="19">
        <v>79</v>
      </c>
      <c r="R52" s="19">
        <v>68</v>
      </c>
      <c r="S52" s="19">
        <v>59</v>
      </c>
      <c r="T52" s="19">
        <v>33</v>
      </c>
      <c r="U52" s="19">
        <v>9</v>
      </c>
      <c r="V52" s="19">
        <v>1</v>
      </c>
      <c r="W52" s="20">
        <v>1211</v>
      </c>
    </row>
    <row r="53" spans="1:23" ht="14.25">
      <c r="A53" s="6" t="s">
        <v>78</v>
      </c>
      <c r="B53" s="26">
        <f aca="true" t="shared" si="0" ref="B53:K53">SUM(B4:B52)</f>
        <v>5341</v>
      </c>
      <c r="C53" s="26">
        <f t="shared" si="0"/>
        <v>6118</v>
      </c>
      <c r="D53" s="27">
        <f t="shared" si="0"/>
        <v>6191</v>
      </c>
      <c r="E53" s="27">
        <f t="shared" si="0"/>
        <v>5961</v>
      </c>
      <c r="F53" s="27">
        <f t="shared" si="0"/>
        <v>6186</v>
      </c>
      <c r="G53" s="27">
        <f t="shared" si="0"/>
        <v>7117</v>
      </c>
      <c r="H53" s="27">
        <f t="shared" si="0"/>
        <v>7569</v>
      </c>
      <c r="I53" s="27">
        <f t="shared" si="0"/>
        <v>8091</v>
      </c>
      <c r="J53" s="27">
        <f t="shared" si="0"/>
        <v>10157</v>
      </c>
      <c r="K53" s="27">
        <f t="shared" si="0"/>
        <v>11489</v>
      </c>
      <c r="L53" s="27">
        <f aca="true" t="shared" si="1" ref="L53:R53">SUM(L4:L52)</f>
        <v>11735</v>
      </c>
      <c r="M53" s="27">
        <f t="shared" si="1"/>
        <v>10747</v>
      </c>
      <c r="N53" s="27">
        <f t="shared" si="1"/>
        <v>9524</v>
      </c>
      <c r="O53" s="27">
        <f t="shared" si="1"/>
        <v>8372</v>
      </c>
      <c r="P53" s="28">
        <f t="shared" si="1"/>
        <v>8390</v>
      </c>
      <c r="Q53" s="29">
        <f t="shared" si="1"/>
        <v>8031</v>
      </c>
      <c r="R53" s="30">
        <f t="shared" si="1"/>
        <v>6931</v>
      </c>
      <c r="S53" s="26">
        <f>SUM(S4:S52)</f>
        <v>5121</v>
      </c>
      <c r="T53" s="26">
        <f>SUM(T4:T52)</f>
        <v>2672</v>
      </c>
      <c r="U53" s="26">
        <f>SUM(U4:U52)</f>
        <v>800</v>
      </c>
      <c r="V53" s="26">
        <f>SUM(V4:V52)</f>
        <v>79</v>
      </c>
      <c r="W53" s="26">
        <f>SUM(W4:W52)</f>
        <v>146622</v>
      </c>
    </row>
    <row r="54" spans="1:19" ht="16.5" customHeight="1">
      <c r="A54" s="60" t="s">
        <v>51</v>
      </c>
      <c r="B54" s="60"/>
      <c r="C54" s="60"/>
      <c r="D54" s="60"/>
      <c r="E54" s="60"/>
      <c r="F54" s="60"/>
      <c r="G54" s="60"/>
      <c r="H54" s="60"/>
      <c r="I54" s="60"/>
      <c r="J54" s="60"/>
      <c r="K54" s="60"/>
      <c r="L54" s="60"/>
      <c r="M54" s="60"/>
      <c r="N54" s="60"/>
      <c r="O54" s="60"/>
      <c r="P54" s="60"/>
      <c r="Q54" s="60"/>
      <c r="R54" s="60"/>
      <c r="S54" s="60"/>
    </row>
    <row r="55" spans="1:23" ht="16.5" customHeight="1">
      <c r="A55" s="6" t="s">
        <v>76</v>
      </c>
      <c r="B55" s="25">
        <v>85086</v>
      </c>
      <c r="C55" s="25">
        <v>98509</v>
      </c>
      <c r="D55" s="25">
        <v>100163</v>
      </c>
      <c r="E55" s="25">
        <v>94906</v>
      </c>
      <c r="F55" s="25">
        <v>94016</v>
      </c>
      <c r="G55" s="25">
        <v>105988</v>
      </c>
      <c r="H55" s="25">
        <v>119023</v>
      </c>
      <c r="I55" s="25">
        <v>136028</v>
      </c>
      <c r="J55" s="25">
        <v>169327</v>
      </c>
      <c r="K55" s="25">
        <v>185746</v>
      </c>
      <c r="L55" s="25">
        <v>184129</v>
      </c>
      <c r="M55" s="25">
        <v>166692</v>
      </c>
      <c r="N55" s="25">
        <v>146849</v>
      </c>
      <c r="O55" s="25">
        <v>134258</v>
      </c>
      <c r="P55" s="25">
        <v>129639</v>
      </c>
      <c r="Q55" s="25">
        <v>116151</v>
      </c>
      <c r="R55" s="25">
        <v>101972</v>
      </c>
      <c r="S55" s="25">
        <v>71582</v>
      </c>
      <c r="T55" s="25">
        <v>38270</v>
      </c>
      <c r="U55" s="25">
        <v>11523</v>
      </c>
      <c r="V55" s="25">
        <v>1085</v>
      </c>
      <c r="W55" s="20">
        <v>2290942</v>
      </c>
    </row>
    <row r="56" spans="1:23" ht="16.5" customHeight="1">
      <c r="A56" s="6" t="s">
        <v>77</v>
      </c>
      <c r="B56" s="25">
        <v>1151086</v>
      </c>
      <c r="C56" s="25">
        <v>1322302</v>
      </c>
      <c r="D56" s="25">
        <v>1393040</v>
      </c>
      <c r="E56" s="25">
        <v>1395234</v>
      </c>
      <c r="F56" s="25">
        <v>1423224</v>
      </c>
      <c r="G56" s="25">
        <v>1565842</v>
      </c>
      <c r="H56" s="25">
        <v>1668144</v>
      </c>
      <c r="I56" s="25">
        <v>1846923</v>
      </c>
      <c r="J56" s="25">
        <v>2214897</v>
      </c>
      <c r="K56" s="25">
        <v>2433968</v>
      </c>
      <c r="L56" s="25">
        <v>2503912</v>
      </c>
      <c r="M56" s="25">
        <v>2269709</v>
      </c>
      <c r="N56" s="25">
        <v>1997803</v>
      </c>
      <c r="O56" s="25">
        <v>1828370</v>
      </c>
      <c r="P56" s="25">
        <v>1722428</v>
      </c>
      <c r="Q56" s="25">
        <v>1513105</v>
      </c>
      <c r="R56" s="25">
        <v>1276137</v>
      </c>
      <c r="S56" s="25">
        <v>883456</v>
      </c>
      <c r="T56" s="25">
        <v>432500</v>
      </c>
      <c r="U56" s="25">
        <v>120568</v>
      </c>
      <c r="V56" s="25">
        <v>12132</v>
      </c>
      <c r="W56" s="20">
        <v>30974780</v>
      </c>
    </row>
    <row r="57" spans="1:23" ht="16.5" customHeight="1">
      <c r="A57" s="3" t="s">
        <v>79</v>
      </c>
      <c r="B57" s="25"/>
      <c r="C57" s="25"/>
      <c r="D57" s="25"/>
      <c r="E57" s="25"/>
      <c r="F57" s="25"/>
      <c r="G57" s="25"/>
      <c r="H57" s="25"/>
      <c r="I57" s="25"/>
      <c r="J57" s="25"/>
      <c r="K57" s="25"/>
      <c r="L57" s="25"/>
      <c r="M57" s="25"/>
      <c r="N57" s="25"/>
      <c r="O57" s="25"/>
      <c r="P57" s="25"/>
      <c r="Q57" s="25"/>
      <c r="R57" s="25"/>
      <c r="S57" s="25"/>
      <c r="T57" s="25"/>
      <c r="U57" s="19"/>
      <c r="V57" s="19"/>
      <c r="W57" s="20"/>
    </row>
    <row r="58" spans="1:25" ht="16.5" customHeight="1">
      <c r="A58" s="3"/>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3" ht="14.25">
      <c r="A59" s="1" t="s">
        <v>75</v>
      </c>
      <c r="B59" s="16" t="s">
        <v>93</v>
      </c>
      <c r="C59" s="16" t="s">
        <v>94</v>
      </c>
      <c r="D59" s="17" t="s">
        <v>95</v>
      </c>
      <c r="E59" s="17" t="s">
        <v>96</v>
      </c>
      <c r="F59" s="17" t="s">
        <v>97</v>
      </c>
      <c r="G59" s="17" t="s">
        <v>98</v>
      </c>
      <c r="H59" s="17" t="s">
        <v>99</v>
      </c>
      <c r="I59" s="17" t="s">
        <v>100</v>
      </c>
      <c r="J59" s="17" t="s">
        <v>101</v>
      </c>
      <c r="K59" s="17" t="s">
        <v>102</v>
      </c>
      <c r="L59" s="17" t="s">
        <v>103</v>
      </c>
      <c r="M59" s="17" t="s">
        <v>104</v>
      </c>
      <c r="N59" s="17" t="s">
        <v>114</v>
      </c>
      <c r="O59" s="17" t="s">
        <v>105</v>
      </c>
      <c r="P59" s="17" t="s">
        <v>106</v>
      </c>
      <c r="Q59" s="17" t="s">
        <v>107</v>
      </c>
      <c r="R59" s="18" t="s">
        <v>108</v>
      </c>
      <c r="S59" s="16" t="s">
        <v>109</v>
      </c>
      <c r="T59" s="16" t="s">
        <v>110</v>
      </c>
      <c r="U59" s="16" t="s">
        <v>111</v>
      </c>
      <c r="V59" s="16" t="s">
        <v>112</v>
      </c>
      <c r="W59" s="16" t="s">
        <v>113</v>
      </c>
    </row>
    <row r="60" spans="1:23" ht="14.25">
      <c r="A60" s="31" t="s">
        <v>52</v>
      </c>
      <c r="B60" s="32">
        <f aca="true" t="shared" si="2" ref="B60:R60">+B36</f>
        <v>2127</v>
      </c>
      <c r="C60" s="32">
        <f t="shared" si="2"/>
        <v>2254</v>
      </c>
      <c r="D60" s="32">
        <f t="shared" si="2"/>
        <v>2234</v>
      </c>
      <c r="E60" s="32">
        <f t="shared" si="2"/>
        <v>2111</v>
      </c>
      <c r="F60" s="32">
        <f t="shared" si="2"/>
        <v>2371</v>
      </c>
      <c r="G60" s="32">
        <f t="shared" si="2"/>
        <v>2899</v>
      </c>
      <c r="H60" s="32">
        <f t="shared" si="2"/>
        <v>3032</v>
      </c>
      <c r="I60" s="32">
        <f t="shared" si="2"/>
        <v>2971</v>
      </c>
      <c r="J60" s="32">
        <f t="shared" si="2"/>
        <v>3568</v>
      </c>
      <c r="K60" s="32">
        <f t="shared" si="2"/>
        <v>4101</v>
      </c>
      <c r="L60" s="32">
        <f t="shared" si="2"/>
        <v>4316</v>
      </c>
      <c r="M60" s="32">
        <f t="shared" si="2"/>
        <v>3821</v>
      </c>
      <c r="N60" s="32">
        <f t="shared" si="2"/>
        <v>3391</v>
      </c>
      <c r="O60" s="32">
        <f t="shared" si="2"/>
        <v>2963</v>
      </c>
      <c r="P60" s="32">
        <f t="shared" si="2"/>
        <v>3216</v>
      </c>
      <c r="Q60" s="33">
        <f t="shared" si="2"/>
        <v>3110</v>
      </c>
      <c r="R60" s="33">
        <f t="shared" si="2"/>
        <v>2566</v>
      </c>
      <c r="S60" s="33">
        <f>+S36</f>
        <v>1846</v>
      </c>
      <c r="T60" s="33">
        <f>+T36</f>
        <v>938</v>
      </c>
      <c r="U60" s="33">
        <f>+U36</f>
        <v>300</v>
      </c>
      <c r="V60" s="33">
        <f>+V36</f>
        <v>23</v>
      </c>
      <c r="W60" s="33">
        <f>+W36</f>
        <v>54158</v>
      </c>
    </row>
    <row r="61" spans="1:23" ht="14.25">
      <c r="A61" s="31" t="s">
        <v>53</v>
      </c>
      <c r="B61" s="32">
        <f aca="true" t="shared" si="3" ref="B61:R61">+B12+B14+B27+B28+B39+B41+B43</f>
        <v>905</v>
      </c>
      <c r="C61" s="32">
        <f t="shared" si="3"/>
        <v>1110</v>
      </c>
      <c r="D61" s="32">
        <f t="shared" si="3"/>
        <v>1154</v>
      </c>
      <c r="E61" s="32">
        <f t="shared" si="3"/>
        <v>1036</v>
      </c>
      <c r="F61" s="32">
        <f t="shared" si="3"/>
        <v>987</v>
      </c>
      <c r="G61" s="32">
        <f t="shared" si="3"/>
        <v>1060</v>
      </c>
      <c r="H61" s="32">
        <f t="shared" si="3"/>
        <v>1247</v>
      </c>
      <c r="I61" s="32">
        <f t="shared" si="3"/>
        <v>1400</v>
      </c>
      <c r="J61" s="32">
        <f t="shared" si="3"/>
        <v>1813</v>
      </c>
      <c r="K61" s="32">
        <f t="shared" si="3"/>
        <v>1978</v>
      </c>
      <c r="L61" s="32">
        <f t="shared" si="3"/>
        <v>1864</v>
      </c>
      <c r="M61" s="32">
        <f t="shared" si="3"/>
        <v>1700</v>
      </c>
      <c r="N61" s="32">
        <f t="shared" si="3"/>
        <v>1372</v>
      </c>
      <c r="O61" s="32">
        <f t="shared" si="3"/>
        <v>1249</v>
      </c>
      <c r="P61" s="32">
        <f t="shared" si="3"/>
        <v>1123</v>
      </c>
      <c r="Q61" s="33">
        <f t="shared" si="3"/>
        <v>1080</v>
      </c>
      <c r="R61" s="33">
        <f t="shared" si="3"/>
        <v>854</v>
      </c>
      <c r="S61" s="33">
        <f>+S12+S14+S27+S28+S39+S41+S43</f>
        <v>609</v>
      </c>
      <c r="T61" s="33">
        <f>+T12+T14+T27+T28+T39+T41+T43</f>
        <v>318</v>
      </c>
      <c r="U61" s="33">
        <f>+U12+U14+U27+U28+U39+U41+U43</f>
        <v>76</v>
      </c>
      <c r="V61" s="33">
        <f>+V12+V14+V27+V28+V39+V41+V43</f>
        <v>8</v>
      </c>
      <c r="W61" s="33">
        <f>+W12+W14+W27+W28+W39+W41+W43</f>
        <v>22943</v>
      </c>
    </row>
    <row r="62" spans="1:23" ht="14.25">
      <c r="A62" s="31" t="s">
        <v>54</v>
      </c>
      <c r="B62" s="32">
        <f aca="true" t="shared" si="4" ref="B62:R62">+B11+B26+B44+B49</f>
        <v>290</v>
      </c>
      <c r="C62" s="32">
        <f t="shared" si="4"/>
        <v>401</v>
      </c>
      <c r="D62" s="32">
        <f t="shared" si="4"/>
        <v>437</v>
      </c>
      <c r="E62" s="32">
        <f t="shared" si="4"/>
        <v>430</v>
      </c>
      <c r="F62" s="32">
        <f t="shared" si="4"/>
        <v>365</v>
      </c>
      <c r="G62" s="32">
        <f t="shared" si="4"/>
        <v>405</v>
      </c>
      <c r="H62" s="32">
        <f t="shared" si="4"/>
        <v>443</v>
      </c>
      <c r="I62" s="32">
        <f t="shared" si="4"/>
        <v>529</v>
      </c>
      <c r="J62" s="32">
        <f t="shared" si="4"/>
        <v>685</v>
      </c>
      <c r="K62" s="32">
        <f t="shared" si="4"/>
        <v>758</v>
      </c>
      <c r="L62" s="32">
        <f t="shared" si="4"/>
        <v>747</v>
      </c>
      <c r="M62" s="32">
        <f t="shared" si="4"/>
        <v>657</v>
      </c>
      <c r="N62" s="32">
        <f t="shared" si="4"/>
        <v>625</v>
      </c>
      <c r="O62" s="32">
        <f t="shared" si="4"/>
        <v>495</v>
      </c>
      <c r="P62" s="32">
        <f t="shared" si="4"/>
        <v>497</v>
      </c>
      <c r="Q62" s="33">
        <f t="shared" si="4"/>
        <v>449</v>
      </c>
      <c r="R62" s="33">
        <f t="shared" si="4"/>
        <v>373</v>
      </c>
      <c r="S62" s="33">
        <f>+S11+S26+S44+S49</f>
        <v>280</v>
      </c>
      <c r="T62" s="33">
        <f>+T11+T26+T44+T49</f>
        <v>151</v>
      </c>
      <c r="U62" s="33">
        <f>+U11+U26+U44+U49</f>
        <v>45</v>
      </c>
      <c r="V62" s="33">
        <f>+V11+V26+V44+V49</f>
        <v>2</v>
      </c>
      <c r="W62" s="33">
        <f>+W11+W26+W44+W49</f>
        <v>9064</v>
      </c>
    </row>
    <row r="63" spans="1:23" ht="14.25">
      <c r="A63" s="34" t="s">
        <v>55</v>
      </c>
      <c r="B63" s="35">
        <f aca="true" t="shared" si="5" ref="B63:R63">SUM(B60:B62)</f>
        <v>3322</v>
      </c>
      <c r="C63" s="35">
        <f t="shared" si="5"/>
        <v>3765</v>
      </c>
      <c r="D63" s="35">
        <f t="shared" si="5"/>
        <v>3825</v>
      </c>
      <c r="E63" s="35">
        <f t="shared" si="5"/>
        <v>3577</v>
      </c>
      <c r="F63" s="35">
        <f t="shared" si="5"/>
        <v>3723</v>
      </c>
      <c r="G63" s="35">
        <f t="shared" si="5"/>
        <v>4364</v>
      </c>
      <c r="H63" s="35">
        <f t="shared" si="5"/>
        <v>4722</v>
      </c>
      <c r="I63" s="35">
        <f t="shared" si="5"/>
        <v>4900</v>
      </c>
      <c r="J63" s="35">
        <f t="shared" si="5"/>
        <v>6066</v>
      </c>
      <c r="K63" s="35">
        <f t="shared" si="5"/>
        <v>6837</v>
      </c>
      <c r="L63" s="35">
        <f t="shared" si="5"/>
        <v>6927</v>
      </c>
      <c r="M63" s="35">
        <f t="shared" si="5"/>
        <v>6178</v>
      </c>
      <c r="N63" s="35">
        <f t="shared" si="5"/>
        <v>5388</v>
      </c>
      <c r="O63" s="35">
        <f t="shared" si="5"/>
        <v>4707</v>
      </c>
      <c r="P63" s="35">
        <f t="shared" si="5"/>
        <v>4836</v>
      </c>
      <c r="Q63" s="36">
        <f t="shared" si="5"/>
        <v>4639</v>
      </c>
      <c r="R63" s="36">
        <f t="shared" si="5"/>
        <v>3793</v>
      </c>
      <c r="S63" s="36">
        <f>SUM(S60:S62)</f>
        <v>2735</v>
      </c>
      <c r="T63" s="36">
        <f>SUM(T60:T62)</f>
        <v>1407</v>
      </c>
      <c r="U63" s="36">
        <f>SUM(U60:U62)</f>
        <v>421</v>
      </c>
      <c r="V63" s="36">
        <f>SUM(V60:V62)</f>
        <v>33</v>
      </c>
      <c r="W63" s="36">
        <f>SUM(W60:W62)</f>
        <v>86165</v>
      </c>
    </row>
    <row r="64" spans="1:23" ht="14.25">
      <c r="A64" s="31" t="s">
        <v>56</v>
      </c>
      <c r="B64" s="32">
        <f aca="true" t="shared" si="6" ref="B64:R64">+B10+B16+B46+B52</f>
        <v>523</v>
      </c>
      <c r="C64" s="32">
        <f t="shared" si="6"/>
        <v>608</v>
      </c>
      <c r="D64" s="32">
        <f t="shared" si="6"/>
        <v>573</v>
      </c>
      <c r="E64" s="32">
        <f t="shared" si="6"/>
        <v>568</v>
      </c>
      <c r="F64" s="32">
        <f t="shared" si="6"/>
        <v>579</v>
      </c>
      <c r="G64" s="32">
        <f t="shared" si="6"/>
        <v>755</v>
      </c>
      <c r="H64" s="32">
        <f t="shared" si="6"/>
        <v>754</v>
      </c>
      <c r="I64" s="32">
        <f t="shared" si="6"/>
        <v>763</v>
      </c>
      <c r="J64" s="32">
        <f t="shared" si="6"/>
        <v>930</v>
      </c>
      <c r="K64" s="32">
        <f t="shared" si="6"/>
        <v>1086</v>
      </c>
      <c r="L64" s="32">
        <f t="shared" si="6"/>
        <v>1067</v>
      </c>
      <c r="M64" s="32">
        <f t="shared" si="6"/>
        <v>977</v>
      </c>
      <c r="N64" s="32">
        <f t="shared" si="6"/>
        <v>914</v>
      </c>
      <c r="O64" s="32">
        <f t="shared" si="6"/>
        <v>750</v>
      </c>
      <c r="P64" s="32">
        <f t="shared" si="6"/>
        <v>731</v>
      </c>
      <c r="Q64" s="33">
        <f t="shared" si="6"/>
        <v>679</v>
      </c>
      <c r="R64" s="33">
        <f t="shared" si="6"/>
        <v>579</v>
      </c>
      <c r="S64" s="33">
        <f>+S10+S16+S46+S52</f>
        <v>483</v>
      </c>
      <c r="T64" s="33">
        <f>+T10+T16+T46+T52</f>
        <v>227</v>
      </c>
      <c r="U64" s="33">
        <f>+U10+U16+U46+U52</f>
        <v>69</v>
      </c>
      <c r="V64" s="33">
        <f>+V10+V16+V46+V52</f>
        <v>3</v>
      </c>
      <c r="W64" s="33">
        <f>+W10+W16+W46+W52</f>
        <v>13618</v>
      </c>
    </row>
    <row r="65" spans="1:23" ht="14.25">
      <c r="A65" s="31" t="s">
        <v>57</v>
      </c>
      <c r="B65" s="32">
        <f aca="true" t="shared" si="7" ref="B65:R65">+B4+B6+B37+B38</f>
        <v>104</v>
      </c>
      <c r="C65" s="32">
        <f t="shared" si="7"/>
        <v>114</v>
      </c>
      <c r="D65" s="32">
        <f t="shared" si="7"/>
        <v>135</v>
      </c>
      <c r="E65" s="32">
        <f t="shared" si="7"/>
        <v>146</v>
      </c>
      <c r="F65" s="32">
        <f t="shared" si="7"/>
        <v>157</v>
      </c>
      <c r="G65" s="32">
        <f t="shared" si="7"/>
        <v>158</v>
      </c>
      <c r="H65" s="32">
        <f t="shared" si="7"/>
        <v>143</v>
      </c>
      <c r="I65" s="32">
        <f t="shared" si="7"/>
        <v>178</v>
      </c>
      <c r="J65" s="32">
        <f t="shared" si="7"/>
        <v>269</v>
      </c>
      <c r="K65" s="32">
        <f t="shared" si="7"/>
        <v>279</v>
      </c>
      <c r="L65" s="32">
        <f t="shared" si="7"/>
        <v>329</v>
      </c>
      <c r="M65" s="32">
        <f t="shared" si="7"/>
        <v>316</v>
      </c>
      <c r="N65" s="32">
        <f t="shared" si="7"/>
        <v>272</v>
      </c>
      <c r="O65" s="32">
        <f t="shared" si="7"/>
        <v>246</v>
      </c>
      <c r="P65" s="32">
        <f t="shared" si="7"/>
        <v>250</v>
      </c>
      <c r="Q65" s="33">
        <f t="shared" si="7"/>
        <v>255</v>
      </c>
      <c r="R65" s="33">
        <f t="shared" si="7"/>
        <v>266</v>
      </c>
      <c r="S65" s="33">
        <f>+S4+S6+S37+S38</f>
        <v>182</v>
      </c>
      <c r="T65" s="33">
        <f>+T4+T6+T37+T38</f>
        <v>117</v>
      </c>
      <c r="U65" s="33">
        <f>+U4+U6+U37+U38</f>
        <v>30</v>
      </c>
      <c r="V65" s="33">
        <f>+V4+V6+V37+V38</f>
        <v>3</v>
      </c>
      <c r="W65" s="33">
        <f>+W4+W6+W37+W38</f>
        <v>3949</v>
      </c>
    </row>
    <row r="66" spans="1:23" ht="14.25">
      <c r="A66" s="34" t="s">
        <v>58</v>
      </c>
      <c r="B66" s="35">
        <f aca="true" t="shared" si="8" ref="B66:R66">SUM(B64:B65)</f>
        <v>627</v>
      </c>
      <c r="C66" s="35">
        <f t="shared" si="8"/>
        <v>722</v>
      </c>
      <c r="D66" s="35">
        <f t="shared" si="8"/>
        <v>708</v>
      </c>
      <c r="E66" s="35">
        <f t="shared" si="8"/>
        <v>714</v>
      </c>
      <c r="F66" s="35">
        <f t="shared" si="8"/>
        <v>736</v>
      </c>
      <c r="G66" s="35">
        <f t="shared" si="8"/>
        <v>913</v>
      </c>
      <c r="H66" s="35">
        <f t="shared" si="8"/>
        <v>897</v>
      </c>
      <c r="I66" s="35">
        <f t="shared" si="8"/>
        <v>941</v>
      </c>
      <c r="J66" s="35">
        <f t="shared" si="8"/>
        <v>1199</v>
      </c>
      <c r="K66" s="35">
        <f t="shared" si="8"/>
        <v>1365</v>
      </c>
      <c r="L66" s="35">
        <f t="shared" si="8"/>
        <v>1396</v>
      </c>
      <c r="M66" s="35">
        <f t="shared" si="8"/>
        <v>1293</v>
      </c>
      <c r="N66" s="35">
        <f t="shared" si="8"/>
        <v>1186</v>
      </c>
      <c r="O66" s="35">
        <f t="shared" si="8"/>
        <v>996</v>
      </c>
      <c r="P66" s="35">
        <f t="shared" si="8"/>
        <v>981</v>
      </c>
      <c r="Q66" s="36">
        <f t="shared" si="8"/>
        <v>934</v>
      </c>
      <c r="R66" s="36">
        <f t="shared" si="8"/>
        <v>845</v>
      </c>
      <c r="S66" s="36">
        <f>SUM(S64:S65)</f>
        <v>665</v>
      </c>
      <c r="T66" s="36">
        <f>SUM(T64:T65)</f>
        <v>344</v>
      </c>
      <c r="U66" s="36">
        <f>SUM(U64:U65)</f>
        <v>99</v>
      </c>
      <c r="V66" s="36">
        <f>SUM(V64:V65)</f>
        <v>6</v>
      </c>
      <c r="W66" s="36">
        <f>SUM(W64:W65)</f>
        <v>17567</v>
      </c>
    </row>
    <row r="67" spans="1:23" ht="14.25">
      <c r="A67" s="31" t="s">
        <v>59</v>
      </c>
      <c r="B67" s="32">
        <f aca="true" t="shared" si="9" ref="B67:R67">+B9+B20+B42+B47</f>
        <v>205</v>
      </c>
      <c r="C67" s="32">
        <f t="shared" si="9"/>
        <v>248</v>
      </c>
      <c r="D67" s="32">
        <f t="shared" si="9"/>
        <v>251</v>
      </c>
      <c r="E67" s="32">
        <f t="shared" si="9"/>
        <v>248</v>
      </c>
      <c r="F67" s="32">
        <f t="shared" si="9"/>
        <v>256</v>
      </c>
      <c r="G67" s="32">
        <f t="shared" si="9"/>
        <v>283</v>
      </c>
      <c r="H67" s="32">
        <f t="shared" si="9"/>
        <v>293</v>
      </c>
      <c r="I67" s="32">
        <f t="shared" si="9"/>
        <v>320</v>
      </c>
      <c r="J67" s="32">
        <f t="shared" si="9"/>
        <v>477</v>
      </c>
      <c r="K67" s="32">
        <f t="shared" si="9"/>
        <v>556</v>
      </c>
      <c r="L67" s="32">
        <f t="shared" si="9"/>
        <v>610</v>
      </c>
      <c r="M67" s="32">
        <f t="shared" si="9"/>
        <v>525</v>
      </c>
      <c r="N67" s="32">
        <f t="shared" si="9"/>
        <v>489</v>
      </c>
      <c r="O67" s="32">
        <f t="shared" si="9"/>
        <v>426</v>
      </c>
      <c r="P67" s="32">
        <f t="shared" si="9"/>
        <v>436</v>
      </c>
      <c r="Q67" s="33">
        <f t="shared" si="9"/>
        <v>403</v>
      </c>
      <c r="R67" s="33">
        <f t="shared" si="9"/>
        <v>374</v>
      </c>
      <c r="S67" s="33">
        <f>+S9+S20+S42+S47</f>
        <v>294</v>
      </c>
      <c r="T67" s="33">
        <f>+T9+T20+T42+T47</f>
        <v>150</v>
      </c>
      <c r="U67" s="33">
        <f>+U9+U20+U42+U47</f>
        <v>47</v>
      </c>
      <c r="V67" s="33">
        <f>+V9+V20+V42+V47</f>
        <v>6</v>
      </c>
      <c r="W67" s="33">
        <f>+W9+W20+W42+W47</f>
        <v>6897</v>
      </c>
    </row>
    <row r="68" spans="1:23" ht="14.25">
      <c r="A68" s="31" t="s">
        <v>60</v>
      </c>
      <c r="B68" s="32">
        <f aca="true" t="shared" si="10" ref="B68:R68">+B19+B21+B34+B51</f>
        <v>5</v>
      </c>
      <c r="C68" s="32">
        <f t="shared" si="10"/>
        <v>11</v>
      </c>
      <c r="D68" s="32">
        <f t="shared" si="10"/>
        <v>13</v>
      </c>
      <c r="E68" s="32">
        <f t="shared" si="10"/>
        <v>15</v>
      </c>
      <c r="F68" s="32">
        <f t="shared" si="10"/>
        <v>20</v>
      </c>
      <c r="G68" s="32">
        <f t="shared" si="10"/>
        <v>21</v>
      </c>
      <c r="H68" s="32">
        <f t="shared" si="10"/>
        <v>16</v>
      </c>
      <c r="I68" s="32">
        <f t="shared" si="10"/>
        <v>22</v>
      </c>
      <c r="J68" s="32">
        <f t="shared" si="10"/>
        <v>30</v>
      </c>
      <c r="K68" s="32">
        <f t="shared" si="10"/>
        <v>42</v>
      </c>
      <c r="L68" s="32">
        <f t="shared" si="10"/>
        <v>49</v>
      </c>
      <c r="M68" s="32">
        <f t="shared" si="10"/>
        <v>53</v>
      </c>
      <c r="N68" s="32">
        <f t="shared" si="10"/>
        <v>42</v>
      </c>
      <c r="O68" s="32">
        <f t="shared" si="10"/>
        <v>40</v>
      </c>
      <c r="P68" s="32">
        <f t="shared" si="10"/>
        <v>40</v>
      </c>
      <c r="Q68" s="33">
        <f t="shared" si="10"/>
        <v>37</v>
      </c>
      <c r="R68" s="33">
        <f t="shared" si="10"/>
        <v>62</v>
      </c>
      <c r="S68" s="33">
        <f>+S19+S21+S34+S51</f>
        <v>50</v>
      </c>
      <c r="T68" s="33">
        <f>+T19+T21+T34+T51</f>
        <v>31</v>
      </c>
      <c r="U68" s="33">
        <f>+U19+U21+U34+U51</f>
        <v>10</v>
      </c>
      <c r="V68" s="33">
        <f>+V19+V21+V34+V51</f>
        <v>3</v>
      </c>
      <c r="W68" s="33">
        <f>+W19+W21+W34+W51</f>
        <v>612</v>
      </c>
    </row>
    <row r="69" spans="1:23" ht="14.25">
      <c r="A69" s="34" t="s">
        <v>61</v>
      </c>
      <c r="B69" s="35">
        <f aca="true" t="shared" si="11" ref="B69:R69">SUM(B67:B68)</f>
        <v>210</v>
      </c>
      <c r="C69" s="35">
        <f t="shared" si="11"/>
        <v>259</v>
      </c>
      <c r="D69" s="35">
        <f t="shared" si="11"/>
        <v>264</v>
      </c>
      <c r="E69" s="35">
        <f t="shared" si="11"/>
        <v>263</v>
      </c>
      <c r="F69" s="35">
        <f t="shared" si="11"/>
        <v>276</v>
      </c>
      <c r="G69" s="35">
        <f t="shared" si="11"/>
        <v>304</v>
      </c>
      <c r="H69" s="35">
        <f t="shared" si="11"/>
        <v>309</v>
      </c>
      <c r="I69" s="35">
        <f t="shared" si="11"/>
        <v>342</v>
      </c>
      <c r="J69" s="35">
        <f t="shared" si="11"/>
        <v>507</v>
      </c>
      <c r="K69" s="35">
        <f t="shared" si="11"/>
        <v>598</v>
      </c>
      <c r="L69" s="35">
        <f t="shared" si="11"/>
        <v>659</v>
      </c>
      <c r="M69" s="35">
        <f t="shared" si="11"/>
        <v>578</v>
      </c>
      <c r="N69" s="35">
        <f t="shared" si="11"/>
        <v>531</v>
      </c>
      <c r="O69" s="35">
        <f t="shared" si="11"/>
        <v>466</v>
      </c>
      <c r="P69" s="35">
        <f t="shared" si="11"/>
        <v>476</v>
      </c>
      <c r="Q69" s="36">
        <f t="shared" si="11"/>
        <v>440</v>
      </c>
      <c r="R69" s="36">
        <f t="shared" si="11"/>
        <v>436</v>
      </c>
      <c r="S69" s="36">
        <f>SUM(S67:S68)</f>
        <v>344</v>
      </c>
      <c r="T69" s="36">
        <f>SUM(T67:T68)</f>
        <v>181</v>
      </c>
      <c r="U69" s="36">
        <f>SUM(U67:U68)</f>
        <v>57</v>
      </c>
      <c r="V69" s="36">
        <f>SUM(V67:V68)</f>
        <v>9</v>
      </c>
      <c r="W69" s="36">
        <f>SUM(W67:W68)</f>
        <v>7509</v>
      </c>
    </row>
    <row r="70" spans="1:23" ht="14.25">
      <c r="A70" s="31" t="s">
        <v>62</v>
      </c>
      <c r="B70" s="32">
        <f aca="true" t="shared" si="12" ref="B70:R70">+B8+B40</f>
        <v>94</v>
      </c>
      <c r="C70" s="32">
        <f t="shared" si="12"/>
        <v>116</v>
      </c>
      <c r="D70" s="32">
        <f t="shared" si="12"/>
        <v>164</v>
      </c>
      <c r="E70" s="32">
        <f t="shared" si="12"/>
        <v>142</v>
      </c>
      <c r="F70" s="32">
        <f t="shared" si="12"/>
        <v>139</v>
      </c>
      <c r="G70" s="32">
        <f t="shared" si="12"/>
        <v>136</v>
      </c>
      <c r="H70" s="32">
        <f t="shared" si="12"/>
        <v>150</v>
      </c>
      <c r="I70" s="32">
        <f t="shared" si="12"/>
        <v>189</v>
      </c>
      <c r="J70" s="32">
        <f t="shared" si="12"/>
        <v>235</v>
      </c>
      <c r="K70" s="32">
        <f t="shared" si="12"/>
        <v>273</v>
      </c>
      <c r="L70" s="32">
        <f t="shared" si="12"/>
        <v>290</v>
      </c>
      <c r="M70" s="32">
        <f t="shared" si="12"/>
        <v>302</v>
      </c>
      <c r="N70" s="32">
        <f t="shared" si="12"/>
        <v>277</v>
      </c>
      <c r="O70" s="32">
        <f t="shared" si="12"/>
        <v>243</v>
      </c>
      <c r="P70" s="32">
        <f t="shared" si="12"/>
        <v>252</v>
      </c>
      <c r="Q70" s="33">
        <f t="shared" si="12"/>
        <v>226</v>
      </c>
      <c r="R70" s="33">
        <f t="shared" si="12"/>
        <v>232</v>
      </c>
      <c r="S70" s="33">
        <f>+S8+S40</f>
        <v>131</v>
      </c>
      <c r="T70" s="33">
        <f>+T8+T40</f>
        <v>109</v>
      </c>
      <c r="U70" s="33">
        <f>+U8+U40</f>
        <v>33</v>
      </c>
      <c r="V70" s="33">
        <f>+V8+V40</f>
        <v>2</v>
      </c>
      <c r="W70" s="33">
        <f>+W8+W40</f>
        <v>3735</v>
      </c>
    </row>
    <row r="71" spans="1:23" ht="14.25">
      <c r="A71" s="31" t="s">
        <v>63</v>
      </c>
      <c r="B71" s="32">
        <f aca="true" t="shared" si="13" ref="B71:R71">+B23+B24</f>
        <v>12</v>
      </c>
      <c r="C71" s="32">
        <f t="shared" si="13"/>
        <v>19</v>
      </c>
      <c r="D71" s="32">
        <f t="shared" si="13"/>
        <v>21</v>
      </c>
      <c r="E71" s="32">
        <f t="shared" si="13"/>
        <v>21</v>
      </c>
      <c r="F71" s="32">
        <f t="shared" si="13"/>
        <v>30</v>
      </c>
      <c r="G71" s="32">
        <f t="shared" si="13"/>
        <v>34</v>
      </c>
      <c r="H71" s="32">
        <f t="shared" si="13"/>
        <v>28</v>
      </c>
      <c r="I71" s="32">
        <f t="shared" si="13"/>
        <v>37</v>
      </c>
      <c r="J71" s="32">
        <f t="shared" si="13"/>
        <v>51</v>
      </c>
      <c r="K71" s="32">
        <f t="shared" si="13"/>
        <v>58</v>
      </c>
      <c r="L71" s="32">
        <f t="shared" si="13"/>
        <v>74</v>
      </c>
      <c r="M71" s="32">
        <f t="shared" si="13"/>
        <v>88</v>
      </c>
      <c r="N71" s="32">
        <f t="shared" si="13"/>
        <v>93</v>
      </c>
      <c r="O71" s="32">
        <f t="shared" si="13"/>
        <v>105</v>
      </c>
      <c r="P71" s="32">
        <f t="shared" si="13"/>
        <v>91</v>
      </c>
      <c r="Q71" s="33">
        <f t="shared" si="13"/>
        <v>100</v>
      </c>
      <c r="R71" s="33">
        <f t="shared" si="13"/>
        <v>96</v>
      </c>
      <c r="S71" s="33">
        <f>+S23+S24</f>
        <v>111</v>
      </c>
      <c r="T71" s="33">
        <f>+T23+T24</f>
        <v>65</v>
      </c>
      <c r="U71" s="33">
        <f>+U23+U24</f>
        <v>17</v>
      </c>
      <c r="V71" s="33">
        <f>+V23+V24</f>
        <v>6</v>
      </c>
      <c r="W71" s="33">
        <f>+W23+W24</f>
        <v>1157</v>
      </c>
    </row>
    <row r="72" spans="1:23" ht="14.25">
      <c r="A72" s="34" t="s">
        <v>64</v>
      </c>
      <c r="B72" s="35">
        <f aca="true" t="shared" si="14" ref="B72:R72">SUM(B70:B71)</f>
        <v>106</v>
      </c>
      <c r="C72" s="35">
        <f t="shared" si="14"/>
        <v>135</v>
      </c>
      <c r="D72" s="35">
        <f t="shared" si="14"/>
        <v>185</v>
      </c>
      <c r="E72" s="35">
        <f t="shared" si="14"/>
        <v>163</v>
      </c>
      <c r="F72" s="35">
        <f t="shared" si="14"/>
        <v>169</v>
      </c>
      <c r="G72" s="35">
        <f t="shared" si="14"/>
        <v>170</v>
      </c>
      <c r="H72" s="35">
        <f t="shared" si="14"/>
        <v>178</v>
      </c>
      <c r="I72" s="35">
        <f t="shared" si="14"/>
        <v>226</v>
      </c>
      <c r="J72" s="35">
        <f t="shared" si="14"/>
        <v>286</v>
      </c>
      <c r="K72" s="35">
        <f t="shared" si="14"/>
        <v>331</v>
      </c>
      <c r="L72" s="35">
        <f t="shared" si="14"/>
        <v>364</v>
      </c>
      <c r="M72" s="35">
        <f t="shared" si="14"/>
        <v>390</v>
      </c>
      <c r="N72" s="35">
        <f t="shared" si="14"/>
        <v>370</v>
      </c>
      <c r="O72" s="35">
        <f t="shared" si="14"/>
        <v>348</v>
      </c>
      <c r="P72" s="35">
        <f t="shared" si="14"/>
        <v>343</v>
      </c>
      <c r="Q72" s="36">
        <f t="shared" si="14"/>
        <v>326</v>
      </c>
      <c r="R72" s="36">
        <f t="shared" si="14"/>
        <v>328</v>
      </c>
      <c r="S72" s="36">
        <f>SUM(S70:S71)</f>
        <v>242</v>
      </c>
      <c r="T72" s="36">
        <f>SUM(T70:T71)</f>
        <v>174</v>
      </c>
      <c r="U72" s="36">
        <f>SUM(U70:U71)</f>
        <v>50</v>
      </c>
      <c r="V72" s="36">
        <f>SUM(V70:V71)</f>
        <v>8</v>
      </c>
      <c r="W72" s="36">
        <f>SUM(W70:W71)</f>
        <v>4892</v>
      </c>
    </row>
    <row r="73" spans="1:23" ht="14.25">
      <c r="A73" s="34" t="s">
        <v>65</v>
      </c>
      <c r="B73" s="35">
        <f aca="true" t="shared" si="15" ref="B73:R73">+B18+B31+B50</f>
        <v>201</v>
      </c>
      <c r="C73" s="35">
        <f t="shared" si="15"/>
        <v>266</v>
      </c>
      <c r="D73" s="35">
        <f t="shared" si="15"/>
        <v>259</v>
      </c>
      <c r="E73" s="35">
        <f t="shared" si="15"/>
        <v>229</v>
      </c>
      <c r="F73" s="35">
        <f t="shared" si="15"/>
        <v>234</v>
      </c>
      <c r="G73" s="35">
        <f t="shared" si="15"/>
        <v>229</v>
      </c>
      <c r="H73" s="35">
        <f t="shared" si="15"/>
        <v>305</v>
      </c>
      <c r="I73" s="35">
        <f t="shared" si="15"/>
        <v>326</v>
      </c>
      <c r="J73" s="35">
        <f t="shared" si="15"/>
        <v>446</v>
      </c>
      <c r="K73" s="35">
        <f t="shared" si="15"/>
        <v>509</v>
      </c>
      <c r="L73" s="35">
        <f t="shared" si="15"/>
        <v>519</v>
      </c>
      <c r="M73" s="35">
        <f t="shared" si="15"/>
        <v>468</v>
      </c>
      <c r="N73" s="35">
        <f t="shared" si="15"/>
        <v>413</v>
      </c>
      <c r="O73" s="35">
        <f t="shared" si="15"/>
        <v>371</v>
      </c>
      <c r="P73" s="35">
        <f t="shared" si="15"/>
        <v>374</v>
      </c>
      <c r="Q73" s="36">
        <f t="shared" si="15"/>
        <v>377</v>
      </c>
      <c r="R73" s="36">
        <f t="shared" si="15"/>
        <v>301</v>
      </c>
      <c r="S73" s="36">
        <f>+S18+S31+S50</f>
        <v>224</v>
      </c>
      <c r="T73" s="36">
        <f>+T18+T31+T50</f>
        <v>114</v>
      </c>
      <c r="U73" s="36">
        <f>+U18+U31+U50</f>
        <v>30</v>
      </c>
      <c r="V73" s="36">
        <f>+V18+V31+V50</f>
        <v>5</v>
      </c>
      <c r="W73" s="36">
        <f>+W18+W31+W50</f>
        <v>6200</v>
      </c>
    </row>
    <row r="74" spans="1:23" ht="14.25">
      <c r="A74" s="31" t="s">
        <v>66</v>
      </c>
      <c r="B74" s="32">
        <f aca="true" t="shared" si="16" ref="B74:R74">+B5+B7+B15+B22+B25+B45</f>
        <v>681</v>
      </c>
      <c r="C74" s="32">
        <f t="shared" si="16"/>
        <v>750</v>
      </c>
      <c r="D74" s="32">
        <f t="shared" si="16"/>
        <v>683</v>
      </c>
      <c r="E74" s="32">
        <f t="shared" si="16"/>
        <v>751</v>
      </c>
      <c r="F74" s="32">
        <f t="shared" si="16"/>
        <v>789</v>
      </c>
      <c r="G74" s="32">
        <f t="shared" si="16"/>
        <v>848</v>
      </c>
      <c r="H74" s="32">
        <f t="shared" si="16"/>
        <v>870</v>
      </c>
      <c r="I74" s="32">
        <f t="shared" si="16"/>
        <v>1004</v>
      </c>
      <c r="J74" s="32">
        <f t="shared" si="16"/>
        <v>1208</v>
      </c>
      <c r="K74" s="32">
        <f t="shared" si="16"/>
        <v>1379</v>
      </c>
      <c r="L74" s="32">
        <f t="shared" si="16"/>
        <v>1335</v>
      </c>
      <c r="M74" s="32">
        <f t="shared" si="16"/>
        <v>1310</v>
      </c>
      <c r="N74" s="32">
        <f t="shared" si="16"/>
        <v>1125</v>
      </c>
      <c r="O74" s="32">
        <f t="shared" si="16"/>
        <v>980</v>
      </c>
      <c r="P74" s="32">
        <f t="shared" si="16"/>
        <v>938</v>
      </c>
      <c r="Q74" s="33">
        <f t="shared" si="16"/>
        <v>887</v>
      </c>
      <c r="R74" s="33">
        <f t="shared" si="16"/>
        <v>815</v>
      </c>
      <c r="S74" s="33">
        <f>+S5+S7+S15+S22+S25+S45</f>
        <v>610</v>
      </c>
      <c r="T74" s="33">
        <f>+T5+T7+T15+T22+T25+T45</f>
        <v>281</v>
      </c>
      <c r="U74" s="33">
        <f>+U5+U7+U15+U22+U25+U45</f>
        <v>90</v>
      </c>
      <c r="V74" s="33">
        <f>+V5+V7+V15+V22+V25+V45</f>
        <v>8</v>
      </c>
      <c r="W74" s="33">
        <f>+W5+W7+W15+W22+W25+W45</f>
        <v>17342</v>
      </c>
    </row>
    <row r="75" spans="1:23" ht="14.25">
      <c r="A75" s="31" t="s">
        <v>67</v>
      </c>
      <c r="B75" s="32">
        <f aca="true" t="shared" si="17" ref="B75:R75">+B17+B29+B30+B32+B48</f>
        <v>194</v>
      </c>
      <c r="C75" s="32">
        <f t="shared" si="17"/>
        <v>221</v>
      </c>
      <c r="D75" s="32">
        <f t="shared" si="17"/>
        <v>267</v>
      </c>
      <c r="E75" s="32">
        <f t="shared" si="17"/>
        <v>264</v>
      </c>
      <c r="F75" s="32">
        <f t="shared" si="17"/>
        <v>259</v>
      </c>
      <c r="G75" s="32">
        <f t="shared" si="17"/>
        <v>289</v>
      </c>
      <c r="H75" s="32">
        <f t="shared" si="17"/>
        <v>288</v>
      </c>
      <c r="I75" s="32">
        <f t="shared" si="17"/>
        <v>352</v>
      </c>
      <c r="J75" s="32">
        <f t="shared" si="17"/>
        <v>445</v>
      </c>
      <c r="K75" s="32">
        <f t="shared" si="17"/>
        <v>470</v>
      </c>
      <c r="L75" s="32">
        <f t="shared" si="17"/>
        <v>535</v>
      </c>
      <c r="M75" s="32">
        <f t="shared" si="17"/>
        <v>530</v>
      </c>
      <c r="N75" s="32">
        <f t="shared" si="17"/>
        <v>511</v>
      </c>
      <c r="O75" s="32">
        <f t="shared" si="17"/>
        <v>504</v>
      </c>
      <c r="P75" s="32">
        <f t="shared" si="17"/>
        <v>442</v>
      </c>
      <c r="Q75" s="33">
        <f t="shared" si="17"/>
        <v>428</v>
      </c>
      <c r="R75" s="33">
        <f t="shared" si="17"/>
        <v>413</v>
      </c>
      <c r="S75" s="33">
        <f>+S17+S29+S30+S32+S48</f>
        <v>301</v>
      </c>
      <c r="T75" s="33">
        <f>+T17+T29+T30+T32+T48</f>
        <v>171</v>
      </c>
      <c r="U75" s="33">
        <f>+U17+U29+U30+U32+U48</f>
        <v>53</v>
      </c>
      <c r="V75" s="33">
        <f>+V17+V29+V30+V32+V48</f>
        <v>10</v>
      </c>
      <c r="W75" s="33">
        <f>+W17+W29+W30+W32+W48</f>
        <v>6947</v>
      </c>
    </row>
    <row r="76" spans="1:23" ht="14.25">
      <c r="A76" s="34" t="s">
        <v>68</v>
      </c>
      <c r="B76" s="35">
        <f aca="true" t="shared" si="18" ref="B76:R76">SUM(B74:B75)</f>
        <v>875</v>
      </c>
      <c r="C76" s="35">
        <f t="shared" si="18"/>
        <v>971</v>
      </c>
      <c r="D76" s="35">
        <f t="shared" si="18"/>
        <v>950</v>
      </c>
      <c r="E76" s="35">
        <f t="shared" si="18"/>
        <v>1015</v>
      </c>
      <c r="F76" s="35">
        <f t="shared" si="18"/>
        <v>1048</v>
      </c>
      <c r="G76" s="35">
        <f t="shared" si="18"/>
        <v>1137</v>
      </c>
      <c r="H76" s="35">
        <f t="shared" si="18"/>
        <v>1158</v>
      </c>
      <c r="I76" s="35">
        <f t="shared" si="18"/>
        <v>1356</v>
      </c>
      <c r="J76" s="35">
        <f t="shared" si="18"/>
        <v>1653</v>
      </c>
      <c r="K76" s="35">
        <f t="shared" si="18"/>
        <v>1849</v>
      </c>
      <c r="L76" s="35">
        <f t="shared" si="18"/>
        <v>1870</v>
      </c>
      <c r="M76" s="35">
        <f t="shared" si="18"/>
        <v>1840</v>
      </c>
      <c r="N76" s="35">
        <f t="shared" si="18"/>
        <v>1636</v>
      </c>
      <c r="O76" s="35">
        <f t="shared" si="18"/>
        <v>1484</v>
      </c>
      <c r="P76" s="35">
        <f t="shared" si="18"/>
        <v>1380</v>
      </c>
      <c r="Q76" s="36">
        <f t="shared" si="18"/>
        <v>1315</v>
      </c>
      <c r="R76" s="36">
        <f t="shared" si="18"/>
        <v>1228</v>
      </c>
      <c r="S76" s="36">
        <f>SUM(S74:S75)</f>
        <v>911</v>
      </c>
      <c r="T76" s="36">
        <f>SUM(T74:T75)</f>
        <v>452</v>
      </c>
      <c r="U76" s="36">
        <f>SUM(U74:U75)</f>
        <v>143</v>
      </c>
      <c r="V76" s="36">
        <f>SUM(V74:V75)</f>
        <v>18</v>
      </c>
      <c r="W76" s="36">
        <f>SUM(W74:W75)</f>
        <v>24289</v>
      </c>
    </row>
    <row r="77" spans="1:23" ht="14.25">
      <c r="A77" s="5" t="s">
        <v>49</v>
      </c>
      <c r="B77" s="37">
        <f>+B63+B66+B69+B72+B73+B76</f>
        <v>5341</v>
      </c>
      <c r="C77" s="37">
        <f>+C63+C66+C69+C72+C73+C76</f>
        <v>6118</v>
      </c>
      <c r="D77" s="38">
        <f aca="true" t="shared" si="19" ref="D77:L77">+D63+D66+D69+D72+D73+D76</f>
        <v>6191</v>
      </c>
      <c r="E77" s="38">
        <f t="shared" si="19"/>
        <v>5961</v>
      </c>
      <c r="F77" s="38">
        <f t="shared" si="19"/>
        <v>6186</v>
      </c>
      <c r="G77" s="38">
        <f t="shared" si="19"/>
        <v>7117</v>
      </c>
      <c r="H77" s="38">
        <f t="shared" si="19"/>
        <v>7569</v>
      </c>
      <c r="I77" s="38">
        <f t="shared" si="19"/>
        <v>8091</v>
      </c>
      <c r="J77" s="38">
        <f t="shared" si="19"/>
        <v>10157</v>
      </c>
      <c r="K77" s="38">
        <f t="shared" si="19"/>
        <v>11489</v>
      </c>
      <c r="L77" s="38">
        <f t="shared" si="19"/>
        <v>11735</v>
      </c>
      <c r="M77" s="38">
        <f aca="true" t="shared" si="20" ref="M77:R77">+M63+M66+M69+M72+M73+M76</f>
        <v>10747</v>
      </c>
      <c r="N77" s="38">
        <f t="shared" si="20"/>
        <v>9524</v>
      </c>
      <c r="O77" s="38">
        <f t="shared" si="20"/>
        <v>8372</v>
      </c>
      <c r="P77" s="38">
        <f t="shared" si="20"/>
        <v>8390</v>
      </c>
      <c r="Q77" s="38">
        <f t="shared" si="20"/>
        <v>8031</v>
      </c>
      <c r="R77" s="39">
        <f t="shared" si="20"/>
        <v>6931</v>
      </c>
      <c r="S77" s="39">
        <f>+S63+S66+S69+S72+S73+S76</f>
        <v>5121</v>
      </c>
      <c r="T77" s="39">
        <f>+T63+T66+T69+T72+T73+T76</f>
        <v>2672</v>
      </c>
      <c r="U77" s="39">
        <f>+U63+U66+U69+U72+U73+U76</f>
        <v>800</v>
      </c>
      <c r="V77" s="39">
        <f>+V63+V66+V69+V72+V73+V76</f>
        <v>79</v>
      </c>
      <c r="W77" s="39">
        <f>+W63+W66+W69+W72+W73+W76</f>
        <v>146622</v>
      </c>
    </row>
    <row r="78" spans="1:23" ht="14.25">
      <c r="A78" s="7"/>
      <c r="B78" s="13"/>
      <c r="C78" s="13"/>
      <c r="D78" s="13"/>
      <c r="E78" s="13"/>
      <c r="F78" s="13"/>
      <c r="G78" s="13"/>
      <c r="H78" s="13"/>
      <c r="I78" s="13"/>
      <c r="J78" s="13"/>
      <c r="K78" s="13"/>
      <c r="L78" s="13"/>
      <c r="M78" s="13"/>
      <c r="N78" s="13"/>
      <c r="O78" s="13"/>
      <c r="P78" s="13"/>
      <c r="Q78" s="13"/>
      <c r="R78" s="13"/>
      <c r="S78" s="13"/>
      <c r="T78" s="13"/>
      <c r="U78" s="13"/>
      <c r="V78" s="13"/>
      <c r="W78" s="13"/>
    </row>
    <row r="79" spans="1:23" ht="14.25">
      <c r="A79" s="1" t="s">
        <v>80</v>
      </c>
      <c r="B79" s="16" t="s">
        <v>93</v>
      </c>
      <c r="C79" s="16" t="s">
        <v>94</v>
      </c>
      <c r="D79" s="17" t="s">
        <v>95</v>
      </c>
      <c r="E79" s="17" t="s">
        <v>96</v>
      </c>
      <c r="F79" s="17" t="s">
        <v>97</v>
      </c>
      <c r="G79" s="17" t="s">
        <v>98</v>
      </c>
      <c r="H79" s="17" t="s">
        <v>99</v>
      </c>
      <c r="I79" s="17" t="s">
        <v>100</v>
      </c>
      <c r="J79" s="17" t="s">
        <v>101</v>
      </c>
      <c r="K79" s="17" t="s">
        <v>102</v>
      </c>
      <c r="L79" s="17" t="s">
        <v>103</v>
      </c>
      <c r="M79" s="17" t="s">
        <v>104</v>
      </c>
      <c r="N79" s="17" t="s">
        <v>114</v>
      </c>
      <c r="O79" s="17" t="s">
        <v>105</v>
      </c>
      <c r="P79" s="17" t="s">
        <v>106</v>
      </c>
      <c r="Q79" s="17" t="s">
        <v>107</v>
      </c>
      <c r="R79" s="18" t="s">
        <v>108</v>
      </c>
      <c r="S79" s="16" t="s">
        <v>109</v>
      </c>
      <c r="T79" s="16" t="s">
        <v>110</v>
      </c>
      <c r="U79" s="16" t="s">
        <v>111</v>
      </c>
      <c r="V79" s="16" t="s">
        <v>112</v>
      </c>
      <c r="W79" s="16" t="s">
        <v>113</v>
      </c>
    </row>
    <row r="80" spans="1:23" ht="14.25">
      <c r="A80" s="40" t="s">
        <v>82</v>
      </c>
      <c r="B80" s="41">
        <f>+B5+B11</f>
        <v>202</v>
      </c>
      <c r="C80" s="41">
        <f>+C5+C11</f>
        <v>263</v>
      </c>
      <c r="D80" s="41">
        <f aca="true" t="shared" si="21" ref="D80:K80">+D5+D11</f>
        <v>226</v>
      </c>
      <c r="E80" s="41">
        <f t="shared" si="21"/>
        <v>250</v>
      </c>
      <c r="F80" s="41">
        <f t="shared" si="21"/>
        <v>230</v>
      </c>
      <c r="G80" s="41">
        <f t="shared" si="21"/>
        <v>273</v>
      </c>
      <c r="H80" s="41">
        <f t="shared" si="21"/>
        <v>296</v>
      </c>
      <c r="I80" s="41">
        <f t="shared" si="21"/>
        <v>326</v>
      </c>
      <c r="J80" s="41">
        <f t="shared" si="21"/>
        <v>387</v>
      </c>
      <c r="K80" s="41">
        <f t="shared" si="21"/>
        <v>419</v>
      </c>
      <c r="L80" s="41">
        <f aca="true" t="shared" si="22" ref="L80:R80">+L5+L11</f>
        <v>428</v>
      </c>
      <c r="M80" s="41">
        <f t="shared" si="22"/>
        <v>410</v>
      </c>
      <c r="N80" s="41">
        <f t="shared" si="22"/>
        <v>393</v>
      </c>
      <c r="O80" s="41">
        <f t="shared" si="22"/>
        <v>324</v>
      </c>
      <c r="P80" s="41">
        <f t="shared" si="22"/>
        <v>288</v>
      </c>
      <c r="Q80" s="42">
        <f t="shared" si="22"/>
        <v>257</v>
      </c>
      <c r="R80" s="42">
        <f t="shared" si="22"/>
        <v>223</v>
      </c>
      <c r="S80" s="42">
        <f>+S5+S11</f>
        <v>158</v>
      </c>
      <c r="T80" s="42">
        <f>+T5+T11</f>
        <v>103</v>
      </c>
      <c r="U80" s="42">
        <f>+U5+U11</f>
        <v>28</v>
      </c>
      <c r="V80" s="42">
        <f>+V5+V11</f>
        <v>1</v>
      </c>
      <c r="W80" s="42">
        <f>+W5+W11</f>
        <v>5485</v>
      </c>
    </row>
    <row r="81" spans="1:23" ht="14.25">
      <c r="A81" s="43" t="s">
        <v>83</v>
      </c>
      <c r="B81" s="41">
        <f>+B7+B14+B18+B22+B31+B45+B50</f>
        <v>405</v>
      </c>
      <c r="C81" s="41">
        <f>+C7+C14+C18+C22+C31+C45+C50</f>
        <v>523</v>
      </c>
      <c r="D81" s="41">
        <f aca="true" t="shared" si="23" ref="D81:K81">+D7+D14+D18+D22+D31+D45+D50</f>
        <v>504</v>
      </c>
      <c r="E81" s="41">
        <f t="shared" si="23"/>
        <v>445</v>
      </c>
      <c r="F81" s="41">
        <f t="shared" si="23"/>
        <v>467</v>
      </c>
      <c r="G81" s="41">
        <f t="shared" si="23"/>
        <v>520</v>
      </c>
      <c r="H81" s="41">
        <f t="shared" si="23"/>
        <v>591</v>
      </c>
      <c r="I81" s="41">
        <f t="shared" si="23"/>
        <v>641</v>
      </c>
      <c r="J81" s="41">
        <f t="shared" si="23"/>
        <v>824</v>
      </c>
      <c r="K81" s="41">
        <f t="shared" si="23"/>
        <v>974</v>
      </c>
      <c r="L81" s="41">
        <f aca="true" t="shared" si="24" ref="L81:R81">+L7+L14+L18+L22+L31+L45+L50</f>
        <v>950</v>
      </c>
      <c r="M81" s="41">
        <f t="shared" si="24"/>
        <v>886</v>
      </c>
      <c r="N81" s="41">
        <f t="shared" si="24"/>
        <v>759</v>
      </c>
      <c r="O81" s="41">
        <f t="shared" si="24"/>
        <v>689</v>
      </c>
      <c r="P81" s="41">
        <f t="shared" si="24"/>
        <v>688</v>
      </c>
      <c r="Q81" s="42">
        <f t="shared" si="24"/>
        <v>666</v>
      </c>
      <c r="R81" s="42">
        <f t="shared" si="24"/>
        <v>567</v>
      </c>
      <c r="S81" s="42">
        <f>+S7+S14+S18+S22+S31+S45+S50</f>
        <v>459</v>
      </c>
      <c r="T81" s="42">
        <f>+T7+T14+T18+T22+T31+T45+T50</f>
        <v>216</v>
      </c>
      <c r="U81" s="42">
        <f>+U7+U14+U18+U22+U31+U45+U50</f>
        <v>62</v>
      </c>
      <c r="V81" s="42">
        <f>+V7+V14+V18+V22+V31+V45+V50</f>
        <v>8</v>
      </c>
      <c r="W81" s="42">
        <f>+W7+W14+W18+W22+W31+W45+W50</f>
        <v>11844</v>
      </c>
    </row>
    <row r="82" spans="1:23" ht="14.25">
      <c r="A82" s="43" t="s">
        <v>84</v>
      </c>
      <c r="B82" s="41">
        <f>+B8+B23+B24+B40</f>
        <v>106</v>
      </c>
      <c r="C82" s="41">
        <f>+C8+C23+C24+C40</f>
        <v>135</v>
      </c>
      <c r="D82" s="41">
        <f aca="true" t="shared" si="25" ref="D82:K82">+D8+D23+D24+D40</f>
        <v>185</v>
      </c>
      <c r="E82" s="41">
        <f t="shared" si="25"/>
        <v>163</v>
      </c>
      <c r="F82" s="41">
        <f t="shared" si="25"/>
        <v>169</v>
      </c>
      <c r="G82" s="41">
        <f t="shared" si="25"/>
        <v>170</v>
      </c>
      <c r="H82" s="41">
        <f t="shared" si="25"/>
        <v>178</v>
      </c>
      <c r="I82" s="41">
        <f t="shared" si="25"/>
        <v>226</v>
      </c>
      <c r="J82" s="41">
        <f t="shared" si="25"/>
        <v>286</v>
      </c>
      <c r="K82" s="41">
        <f t="shared" si="25"/>
        <v>331</v>
      </c>
      <c r="L82" s="41">
        <f aca="true" t="shared" si="26" ref="L82:R82">+L8+L23+L24+L40</f>
        <v>364</v>
      </c>
      <c r="M82" s="41">
        <f t="shared" si="26"/>
        <v>390</v>
      </c>
      <c r="N82" s="41">
        <f t="shared" si="26"/>
        <v>370</v>
      </c>
      <c r="O82" s="41">
        <f t="shared" si="26"/>
        <v>348</v>
      </c>
      <c r="P82" s="41">
        <f t="shared" si="26"/>
        <v>343</v>
      </c>
      <c r="Q82" s="42">
        <f t="shared" si="26"/>
        <v>326</v>
      </c>
      <c r="R82" s="42">
        <f t="shared" si="26"/>
        <v>328</v>
      </c>
      <c r="S82" s="42">
        <f>+S8+S23+S24+S40</f>
        <v>242</v>
      </c>
      <c r="T82" s="42">
        <f>+T8+T23+T24+T40</f>
        <v>174</v>
      </c>
      <c r="U82" s="42">
        <f>+U8+U23+U24+U40</f>
        <v>50</v>
      </c>
      <c r="V82" s="42">
        <f>+V8+V23+V24+V40</f>
        <v>8</v>
      </c>
      <c r="W82" s="42">
        <f>+W8+W23+W24+W40</f>
        <v>4892</v>
      </c>
    </row>
    <row r="83" spans="1:23" ht="14.25">
      <c r="A83" s="43" t="s">
        <v>85</v>
      </c>
      <c r="B83" s="41">
        <f>+B9+B19+B20+B21+B34+B38+B47+B51</f>
        <v>95</v>
      </c>
      <c r="C83" s="41">
        <f>+C9+C19+C20+C21+C34+C38+C47+C51</f>
        <v>101</v>
      </c>
      <c r="D83" s="41">
        <f aca="true" t="shared" si="27" ref="D83:K83">+D9+D19+D20+D21+D34+D38+D47+D51</f>
        <v>112</v>
      </c>
      <c r="E83" s="41">
        <f t="shared" si="27"/>
        <v>119</v>
      </c>
      <c r="F83" s="41">
        <f t="shared" si="27"/>
        <v>145</v>
      </c>
      <c r="G83" s="41">
        <f t="shared" si="27"/>
        <v>156</v>
      </c>
      <c r="H83" s="41">
        <f t="shared" si="27"/>
        <v>152</v>
      </c>
      <c r="I83" s="41">
        <f t="shared" si="27"/>
        <v>176</v>
      </c>
      <c r="J83" s="41">
        <f t="shared" si="27"/>
        <v>234</v>
      </c>
      <c r="K83" s="41">
        <f t="shared" si="27"/>
        <v>310</v>
      </c>
      <c r="L83" s="41">
        <f aca="true" t="shared" si="28" ref="L83:R83">+L9+L19+L20+L21+L34+L38+L47+L51</f>
        <v>351</v>
      </c>
      <c r="M83" s="41">
        <f t="shared" si="28"/>
        <v>324</v>
      </c>
      <c r="N83" s="41">
        <f t="shared" si="28"/>
        <v>320</v>
      </c>
      <c r="O83" s="41">
        <f t="shared" si="28"/>
        <v>285</v>
      </c>
      <c r="P83" s="41">
        <f t="shared" si="28"/>
        <v>297</v>
      </c>
      <c r="Q83" s="42">
        <f t="shared" si="28"/>
        <v>282</v>
      </c>
      <c r="R83" s="42">
        <f t="shared" si="28"/>
        <v>315</v>
      </c>
      <c r="S83" s="42">
        <f>+S9+S19+S20+S21+S34+S38+S47+S51</f>
        <v>249</v>
      </c>
      <c r="T83" s="42">
        <f>+T9+T19+T20+T21+T34+T38+T47+T51</f>
        <v>139</v>
      </c>
      <c r="U83" s="42">
        <f>+U9+U19+U20+U21+U34+U38+U47+U51</f>
        <v>40</v>
      </c>
      <c r="V83" s="42">
        <f>+V9+V19+V20+V21+V34+V38+V47+V51</f>
        <v>8</v>
      </c>
      <c r="W83" s="42">
        <f>+W9+W19+W20+W21+W34+W38+W47+W51</f>
        <v>4210</v>
      </c>
    </row>
    <row r="84" spans="1:23" ht="14.25">
      <c r="A84" s="43" t="s">
        <v>86</v>
      </c>
      <c r="B84" s="41">
        <f>+B12+B27+B28+B42+B43</f>
        <v>650</v>
      </c>
      <c r="C84" s="41">
        <f>+C12+C27+C28+C42+C43</f>
        <v>771</v>
      </c>
      <c r="D84" s="41">
        <f aca="true" t="shared" si="29" ref="D84:K84">+D12+D27+D28+D42+D43</f>
        <v>801</v>
      </c>
      <c r="E84" s="41">
        <f t="shared" si="29"/>
        <v>739</v>
      </c>
      <c r="F84" s="41">
        <f t="shared" si="29"/>
        <v>687</v>
      </c>
      <c r="G84" s="41">
        <f t="shared" si="29"/>
        <v>747</v>
      </c>
      <c r="H84" s="41">
        <f t="shared" si="29"/>
        <v>877</v>
      </c>
      <c r="I84" s="41">
        <f t="shared" si="29"/>
        <v>958</v>
      </c>
      <c r="J84" s="41">
        <f t="shared" si="29"/>
        <v>1348</v>
      </c>
      <c r="K84" s="41">
        <f t="shared" si="29"/>
        <v>1417</v>
      </c>
      <c r="L84" s="41">
        <f aca="true" t="shared" si="30" ref="L84:R84">+L12+L27+L28+L42+L43</f>
        <v>1371</v>
      </c>
      <c r="M84" s="41">
        <f t="shared" si="30"/>
        <v>1207</v>
      </c>
      <c r="N84" s="41">
        <f t="shared" si="30"/>
        <v>973</v>
      </c>
      <c r="O84" s="41">
        <f t="shared" si="30"/>
        <v>867</v>
      </c>
      <c r="P84" s="41">
        <f t="shared" si="30"/>
        <v>776</v>
      </c>
      <c r="Q84" s="42">
        <f t="shared" si="30"/>
        <v>732</v>
      </c>
      <c r="R84" s="42">
        <f t="shared" si="30"/>
        <v>588</v>
      </c>
      <c r="S84" s="42">
        <f>+S12+S27+S28+S42+S43</f>
        <v>406</v>
      </c>
      <c r="T84" s="42">
        <f>+T12+T27+T28+T42+T43</f>
        <v>187</v>
      </c>
      <c r="U84" s="42">
        <f>+U12+U27+U28+U42+U43</f>
        <v>49</v>
      </c>
      <c r="V84" s="42">
        <f>+V12+V27+V28+V42+V43</f>
        <v>5</v>
      </c>
      <c r="W84" s="42">
        <f>+W12+W27+W28+W42+W43</f>
        <v>16156</v>
      </c>
    </row>
    <row r="85" spans="1:23" ht="14.25">
      <c r="A85" s="43" t="s">
        <v>87</v>
      </c>
      <c r="B85" s="41">
        <f>+B15+B29+B39+B44+B49</f>
        <v>504</v>
      </c>
      <c r="C85" s="41">
        <f>+C15+C29+C39+C44+C49</f>
        <v>628</v>
      </c>
      <c r="D85" s="41">
        <f aca="true" t="shared" si="31" ref="D85:K85">+D15+D29+D39+D44+D49</f>
        <v>662</v>
      </c>
      <c r="E85" s="41">
        <f t="shared" si="31"/>
        <v>671</v>
      </c>
      <c r="F85" s="41">
        <f t="shared" si="31"/>
        <v>592</v>
      </c>
      <c r="G85" s="41">
        <f t="shared" si="31"/>
        <v>632</v>
      </c>
      <c r="H85" s="41">
        <f t="shared" si="31"/>
        <v>694</v>
      </c>
      <c r="I85" s="41">
        <f t="shared" si="31"/>
        <v>872</v>
      </c>
      <c r="J85" s="41">
        <f t="shared" si="31"/>
        <v>1083</v>
      </c>
      <c r="K85" s="41">
        <f t="shared" si="31"/>
        <v>1239</v>
      </c>
      <c r="L85" s="41">
        <f aca="true" t="shared" si="32" ref="L85:R85">+L15+L29+L39+L44+L49</f>
        <v>1179</v>
      </c>
      <c r="M85" s="41">
        <f t="shared" si="32"/>
        <v>1086</v>
      </c>
      <c r="N85" s="41">
        <f t="shared" si="32"/>
        <v>960</v>
      </c>
      <c r="O85" s="41">
        <f t="shared" si="32"/>
        <v>844</v>
      </c>
      <c r="P85" s="41">
        <f t="shared" si="32"/>
        <v>776</v>
      </c>
      <c r="Q85" s="42">
        <f t="shared" si="32"/>
        <v>710</v>
      </c>
      <c r="R85" s="42">
        <f t="shared" si="32"/>
        <v>638</v>
      </c>
      <c r="S85" s="42">
        <f>+S15+S29+S39+S44+S49</f>
        <v>445</v>
      </c>
      <c r="T85" s="42">
        <f>+T15+T29+T39+T44+T49</f>
        <v>259</v>
      </c>
      <c r="U85" s="42">
        <f>+U15+U29+U39+U44+U49</f>
        <v>70</v>
      </c>
      <c r="V85" s="42">
        <f>+V15+V29+V39+V44+V49</f>
        <v>10</v>
      </c>
      <c r="W85" s="42">
        <f>+W15+W29+W39+W44+W49</f>
        <v>14554</v>
      </c>
    </row>
    <row r="86" spans="1:23" ht="14.25">
      <c r="A86" s="43" t="s">
        <v>88</v>
      </c>
      <c r="B86" s="41">
        <f>+B17+B30+B32+B48</f>
        <v>168</v>
      </c>
      <c r="C86" s="41">
        <f>+C17+C30+C32+C48</f>
        <v>196</v>
      </c>
      <c r="D86" s="41">
        <f aca="true" t="shared" si="33" ref="D86:K86">+D17+D30+D32+D48</f>
        <v>228</v>
      </c>
      <c r="E86" s="41">
        <f t="shared" si="33"/>
        <v>227</v>
      </c>
      <c r="F86" s="41">
        <f t="shared" si="33"/>
        <v>232</v>
      </c>
      <c r="G86" s="41">
        <f t="shared" si="33"/>
        <v>237</v>
      </c>
      <c r="H86" s="41">
        <f t="shared" si="33"/>
        <v>242</v>
      </c>
      <c r="I86" s="41">
        <f t="shared" si="33"/>
        <v>293</v>
      </c>
      <c r="J86" s="41">
        <f t="shared" si="33"/>
        <v>370</v>
      </c>
      <c r="K86" s="41">
        <f t="shared" si="33"/>
        <v>405</v>
      </c>
      <c r="L86" s="41">
        <f aca="true" t="shared" si="34" ref="L86:R86">+L17+L30+L32+L48</f>
        <v>446</v>
      </c>
      <c r="M86" s="41">
        <f t="shared" si="34"/>
        <v>445</v>
      </c>
      <c r="N86" s="41">
        <f t="shared" si="34"/>
        <v>418</v>
      </c>
      <c r="O86" s="41">
        <f t="shared" si="34"/>
        <v>422</v>
      </c>
      <c r="P86" s="41">
        <f t="shared" si="34"/>
        <v>369</v>
      </c>
      <c r="Q86" s="42">
        <f t="shared" si="34"/>
        <v>362</v>
      </c>
      <c r="R86" s="42">
        <f t="shared" si="34"/>
        <v>341</v>
      </c>
      <c r="S86" s="42">
        <f>+S17+S30+S32+S48</f>
        <v>242</v>
      </c>
      <c r="T86" s="42">
        <f>+T17+T30+T32+T48</f>
        <v>142</v>
      </c>
      <c r="U86" s="42">
        <f>+U17+U30+U32+U48</f>
        <v>45</v>
      </c>
      <c r="V86" s="42">
        <f>+V17+V30+V32+V48</f>
        <v>6</v>
      </c>
      <c r="W86" s="42">
        <f>+W17+W30+W32+W48</f>
        <v>5836</v>
      </c>
    </row>
    <row r="87" spans="1:23" ht="14.25">
      <c r="A87" s="44" t="s">
        <v>81</v>
      </c>
      <c r="B87" s="45">
        <f>+B88-B80-B81-B82-B83-B84-B85-B86</f>
        <v>3211</v>
      </c>
      <c r="C87" s="45">
        <f>+C88-C80-C81-C82-C83-C84-C85-C86</f>
        <v>3501</v>
      </c>
      <c r="D87" s="45">
        <f aca="true" t="shared" si="35" ref="D87:R87">+D88-D80-D81-D82-D83-D84-D85-D86</f>
        <v>3473</v>
      </c>
      <c r="E87" s="45">
        <f t="shared" si="35"/>
        <v>3347</v>
      </c>
      <c r="F87" s="45">
        <f t="shared" si="35"/>
        <v>3664</v>
      </c>
      <c r="G87" s="45">
        <f t="shared" si="35"/>
        <v>4382</v>
      </c>
      <c r="H87" s="45">
        <f t="shared" si="35"/>
        <v>4539</v>
      </c>
      <c r="I87" s="45">
        <f t="shared" si="35"/>
        <v>4599</v>
      </c>
      <c r="J87" s="45">
        <f t="shared" si="35"/>
        <v>5625</v>
      </c>
      <c r="K87" s="45">
        <f t="shared" si="35"/>
        <v>6394</v>
      </c>
      <c r="L87" s="45">
        <f t="shared" si="35"/>
        <v>6646</v>
      </c>
      <c r="M87" s="45">
        <f t="shared" si="35"/>
        <v>5999</v>
      </c>
      <c r="N87" s="45">
        <f t="shared" si="35"/>
        <v>5331</v>
      </c>
      <c r="O87" s="45">
        <f t="shared" si="35"/>
        <v>4593</v>
      </c>
      <c r="P87" s="45">
        <f t="shared" si="35"/>
        <v>4853</v>
      </c>
      <c r="Q87" s="45">
        <f t="shared" si="35"/>
        <v>4696</v>
      </c>
      <c r="R87" s="46">
        <f t="shared" si="35"/>
        <v>3931</v>
      </c>
      <c r="S87" s="47">
        <f>+S88-S80-S81-S82-S83-S84-S85-S86</f>
        <v>2920</v>
      </c>
      <c r="T87" s="47">
        <f>+T88-T80-T81-T82-T83-T84-T85-T86</f>
        <v>1452</v>
      </c>
      <c r="U87" s="47">
        <f>+U88-U80-U81-U82-U83-U84-U85-U86</f>
        <v>456</v>
      </c>
      <c r="V87" s="47">
        <f>+V88-V80-V81-V82-V83-V84-V85-V86</f>
        <v>33</v>
      </c>
      <c r="W87" s="47">
        <f>+W88-W80-W81-W82-W83-W84-W85-W86</f>
        <v>83645</v>
      </c>
    </row>
    <row r="88" spans="1:23" ht="14.25">
      <c r="A88" s="5" t="s">
        <v>49</v>
      </c>
      <c r="B88" s="48">
        <v>5341</v>
      </c>
      <c r="C88" s="49">
        <v>6118</v>
      </c>
      <c r="D88" s="49">
        <v>6191</v>
      </c>
      <c r="E88" s="49">
        <v>5961</v>
      </c>
      <c r="F88" s="49">
        <v>6186</v>
      </c>
      <c r="G88" s="49">
        <v>7117</v>
      </c>
      <c r="H88" s="49">
        <v>7569</v>
      </c>
      <c r="I88" s="49">
        <v>8091</v>
      </c>
      <c r="J88" s="49">
        <v>10157</v>
      </c>
      <c r="K88" s="49">
        <v>11489</v>
      </c>
      <c r="L88" s="49">
        <v>11735</v>
      </c>
      <c r="M88" s="49">
        <v>10747</v>
      </c>
      <c r="N88" s="49">
        <v>9524</v>
      </c>
      <c r="O88" s="49">
        <v>8372</v>
      </c>
      <c r="P88" s="49">
        <v>8390</v>
      </c>
      <c r="Q88" s="49">
        <v>8031</v>
      </c>
      <c r="R88" s="49">
        <v>6931</v>
      </c>
      <c r="S88" s="50">
        <v>5121</v>
      </c>
      <c r="T88" s="50">
        <v>2672</v>
      </c>
      <c r="U88" s="51">
        <v>800</v>
      </c>
      <c r="V88" s="51">
        <v>79</v>
      </c>
      <c r="W88" s="52">
        <v>146622</v>
      </c>
    </row>
    <row r="89" spans="1:19" ht="21.75" customHeight="1">
      <c r="A89" s="61" t="s">
        <v>89</v>
      </c>
      <c r="B89" s="61"/>
      <c r="C89" s="61"/>
      <c r="D89" s="61"/>
      <c r="E89" s="61"/>
      <c r="F89" s="61"/>
      <c r="G89" s="61"/>
      <c r="H89" s="61"/>
      <c r="I89" s="61"/>
      <c r="J89" s="61"/>
      <c r="K89" s="61"/>
      <c r="L89" s="61"/>
      <c r="M89" s="61"/>
      <c r="N89" s="61"/>
      <c r="O89" s="61"/>
      <c r="P89" s="61"/>
      <c r="Q89" s="61"/>
      <c r="R89" s="61"/>
      <c r="S89" s="11"/>
    </row>
    <row r="90" spans="1:23" ht="14.25">
      <c r="A90" s="7"/>
      <c r="B90" s="13"/>
      <c r="C90" s="13"/>
      <c r="D90" s="13"/>
      <c r="E90" s="13"/>
      <c r="F90" s="13"/>
      <c r="G90" s="13"/>
      <c r="H90" s="13"/>
      <c r="I90" s="13"/>
      <c r="J90" s="13"/>
      <c r="K90" s="13"/>
      <c r="L90" s="13"/>
      <c r="M90" s="13"/>
      <c r="N90" s="13"/>
      <c r="O90" s="13"/>
      <c r="P90" s="13"/>
      <c r="Q90" s="13"/>
      <c r="R90" s="13"/>
      <c r="S90" s="13"/>
      <c r="T90" s="13"/>
      <c r="U90" s="13"/>
      <c r="V90" s="13"/>
      <c r="W90" s="13"/>
    </row>
    <row r="91" spans="1:23" ht="14.25">
      <c r="A91" s="1" t="s">
        <v>69</v>
      </c>
      <c r="B91" s="16" t="s">
        <v>93</v>
      </c>
      <c r="C91" s="16" t="s">
        <v>94</v>
      </c>
      <c r="D91" s="17" t="s">
        <v>95</v>
      </c>
      <c r="E91" s="17" t="s">
        <v>96</v>
      </c>
      <c r="F91" s="17" t="s">
        <v>97</v>
      </c>
      <c r="G91" s="17" t="s">
        <v>98</v>
      </c>
      <c r="H91" s="17" t="s">
        <v>99</v>
      </c>
      <c r="I91" s="17" t="s">
        <v>100</v>
      </c>
      <c r="J91" s="17" t="s">
        <v>101</v>
      </c>
      <c r="K91" s="17" t="s">
        <v>102</v>
      </c>
      <c r="L91" s="17" t="s">
        <v>103</v>
      </c>
      <c r="M91" s="17" t="s">
        <v>104</v>
      </c>
      <c r="N91" s="17" t="s">
        <v>114</v>
      </c>
      <c r="O91" s="17" t="s">
        <v>105</v>
      </c>
      <c r="P91" s="17" t="s">
        <v>106</v>
      </c>
      <c r="Q91" s="17" t="s">
        <v>107</v>
      </c>
      <c r="R91" s="18" t="s">
        <v>108</v>
      </c>
      <c r="S91" s="18" t="s">
        <v>109</v>
      </c>
      <c r="T91" s="18" t="s">
        <v>110</v>
      </c>
      <c r="U91" s="18" t="s">
        <v>111</v>
      </c>
      <c r="V91" s="18" t="s">
        <v>112</v>
      </c>
      <c r="W91" s="18" t="s">
        <v>113</v>
      </c>
    </row>
    <row r="92" spans="1:23" ht="14.25">
      <c r="A92" s="40" t="s">
        <v>70</v>
      </c>
      <c r="B92" s="32">
        <f>+B95-B93-B94</f>
        <v>3825</v>
      </c>
      <c r="C92" s="32">
        <f>+C95-C93-C94</f>
        <v>4322</v>
      </c>
      <c r="D92" s="32">
        <f aca="true" t="shared" si="36" ref="D92:R92">+D95-D93-D94</f>
        <v>4278</v>
      </c>
      <c r="E92" s="32">
        <f t="shared" si="36"/>
        <v>4065</v>
      </c>
      <c r="F92" s="32">
        <f t="shared" si="36"/>
        <v>4290</v>
      </c>
      <c r="G92" s="32">
        <f t="shared" si="36"/>
        <v>4982</v>
      </c>
      <c r="H92" s="32">
        <f t="shared" si="36"/>
        <v>5402</v>
      </c>
      <c r="I92" s="32">
        <f t="shared" si="36"/>
        <v>5580</v>
      </c>
      <c r="J92" s="32">
        <f t="shared" si="36"/>
        <v>6909</v>
      </c>
      <c r="K92" s="32">
        <f t="shared" si="36"/>
        <v>7800</v>
      </c>
      <c r="L92" s="32">
        <f t="shared" si="36"/>
        <v>7916</v>
      </c>
      <c r="M92" s="32">
        <f t="shared" si="36"/>
        <v>7127</v>
      </c>
      <c r="N92" s="32">
        <f t="shared" si="36"/>
        <v>6201</v>
      </c>
      <c r="O92" s="32">
        <f t="shared" si="36"/>
        <v>5421</v>
      </c>
      <c r="P92" s="32">
        <f t="shared" si="36"/>
        <v>5574</v>
      </c>
      <c r="Q92" s="32">
        <f t="shared" si="36"/>
        <v>5369</v>
      </c>
      <c r="R92" s="33">
        <f t="shared" si="36"/>
        <v>4442</v>
      </c>
      <c r="S92" s="33">
        <f>+S95-S93-S94</f>
        <v>3241</v>
      </c>
      <c r="T92" s="33">
        <f>+T95-T93-T94</f>
        <v>1606</v>
      </c>
      <c r="U92" s="33">
        <f>+U95-U93-U94</f>
        <v>474</v>
      </c>
      <c r="V92" s="33">
        <f>+V95-V93-V94</f>
        <v>41</v>
      </c>
      <c r="W92" s="33">
        <f>+W95-W93-W94</f>
        <v>98865</v>
      </c>
    </row>
    <row r="93" spans="1:23" ht="14.25">
      <c r="A93" s="43" t="s">
        <v>90</v>
      </c>
      <c r="B93" s="32">
        <f>+B4+B5+B10+B15+B16+B17+B26+B29+B30+B37+B38+B40+B42+B44+B47+B48+B49+B52</f>
        <v>1367</v>
      </c>
      <c r="C93" s="32">
        <f aca="true" t="shared" si="37" ref="C93:W93">+C4+C5+C10+C15+C16+C17+C26+C29+C30+C37+C38+C40+C42+C44+C47+C48+C49+C52</f>
        <v>1628</v>
      </c>
      <c r="D93" s="32">
        <f t="shared" si="37"/>
        <v>1699</v>
      </c>
      <c r="E93" s="32">
        <f t="shared" si="37"/>
        <v>1700</v>
      </c>
      <c r="F93" s="32">
        <f t="shared" si="37"/>
        <v>1670</v>
      </c>
      <c r="G93" s="32">
        <f t="shared" si="37"/>
        <v>1886</v>
      </c>
      <c r="H93" s="32">
        <f t="shared" si="37"/>
        <v>1923</v>
      </c>
      <c r="I93" s="32">
        <f t="shared" si="37"/>
        <v>2224</v>
      </c>
      <c r="J93" s="32">
        <f t="shared" si="37"/>
        <v>2857</v>
      </c>
      <c r="K93" s="32">
        <f t="shared" si="37"/>
        <v>3197</v>
      </c>
      <c r="L93" s="32">
        <f t="shared" si="37"/>
        <v>3271</v>
      </c>
      <c r="M93" s="32">
        <f t="shared" si="37"/>
        <v>3061</v>
      </c>
      <c r="N93" s="32">
        <f t="shared" si="37"/>
        <v>2760</v>
      </c>
      <c r="O93" s="32">
        <f t="shared" si="37"/>
        <v>2409</v>
      </c>
      <c r="P93" s="32">
        <f t="shared" si="37"/>
        <v>2266</v>
      </c>
      <c r="Q93" s="32">
        <f t="shared" si="37"/>
        <v>2132</v>
      </c>
      <c r="R93" s="32">
        <f t="shared" si="37"/>
        <v>1919</v>
      </c>
      <c r="S93" s="32">
        <f t="shared" si="37"/>
        <v>1404</v>
      </c>
      <c r="T93" s="32">
        <f t="shared" si="37"/>
        <v>787</v>
      </c>
      <c r="U93" s="32">
        <f t="shared" si="37"/>
        <v>243</v>
      </c>
      <c r="V93" s="32">
        <f t="shared" si="37"/>
        <v>20</v>
      </c>
      <c r="W93" s="32">
        <f t="shared" si="37"/>
        <v>40423</v>
      </c>
    </row>
    <row r="94" spans="1:23" ht="14.25">
      <c r="A94" s="43" t="s">
        <v>91</v>
      </c>
      <c r="B94" s="32">
        <f>+B6+B8+B9+B19+B20+B21+B23+B24+B34+B51+B32</f>
        <v>149</v>
      </c>
      <c r="C94" s="32">
        <f aca="true" t="shared" si="38" ref="C94:W94">+C6+C8+C9+C19+C20+C21+C23+C24+C34+C51+C32</f>
        <v>168</v>
      </c>
      <c r="D94" s="32">
        <f t="shared" si="38"/>
        <v>214</v>
      </c>
      <c r="E94" s="32">
        <f t="shared" si="38"/>
        <v>196</v>
      </c>
      <c r="F94" s="32">
        <f t="shared" si="38"/>
        <v>226</v>
      </c>
      <c r="G94" s="32">
        <f t="shared" si="38"/>
        <v>249</v>
      </c>
      <c r="H94" s="32">
        <f t="shared" si="38"/>
        <v>244</v>
      </c>
      <c r="I94" s="32">
        <f t="shared" si="38"/>
        <v>287</v>
      </c>
      <c r="J94" s="32">
        <f t="shared" si="38"/>
        <v>391</v>
      </c>
      <c r="K94" s="32">
        <f t="shared" si="38"/>
        <v>492</v>
      </c>
      <c r="L94" s="32">
        <f t="shared" si="38"/>
        <v>548</v>
      </c>
      <c r="M94" s="32">
        <f t="shared" si="38"/>
        <v>559</v>
      </c>
      <c r="N94" s="32">
        <f t="shared" si="38"/>
        <v>563</v>
      </c>
      <c r="O94" s="32">
        <f t="shared" si="38"/>
        <v>542</v>
      </c>
      <c r="P94" s="32">
        <f t="shared" si="38"/>
        <v>550</v>
      </c>
      <c r="Q94" s="32">
        <f t="shared" si="38"/>
        <v>530</v>
      </c>
      <c r="R94" s="32">
        <f t="shared" si="38"/>
        <v>570</v>
      </c>
      <c r="S94" s="32">
        <f t="shared" si="38"/>
        <v>476</v>
      </c>
      <c r="T94" s="32">
        <f t="shared" si="38"/>
        <v>279</v>
      </c>
      <c r="U94" s="32">
        <f t="shared" si="38"/>
        <v>83</v>
      </c>
      <c r="V94" s="32">
        <f t="shared" si="38"/>
        <v>18</v>
      </c>
      <c r="W94" s="32">
        <f t="shared" si="38"/>
        <v>7334</v>
      </c>
    </row>
    <row r="95" spans="1:23" ht="14.25">
      <c r="A95" s="5" t="s">
        <v>49</v>
      </c>
      <c r="B95" s="48">
        <v>5341</v>
      </c>
      <c r="C95" s="49">
        <v>6118</v>
      </c>
      <c r="D95" s="49">
        <v>6191</v>
      </c>
      <c r="E95" s="49">
        <v>5961</v>
      </c>
      <c r="F95" s="49">
        <v>6186</v>
      </c>
      <c r="G95" s="49">
        <v>7117</v>
      </c>
      <c r="H95" s="49">
        <v>7569</v>
      </c>
      <c r="I95" s="49">
        <v>8091</v>
      </c>
      <c r="J95" s="49">
        <v>10157</v>
      </c>
      <c r="K95" s="49">
        <v>11489</v>
      </c>
      <c r="L95" s="49">
        <v>11735</v>
      </c>
      <c r="M95" s="49">
        <v>10747</v>
      </c>
      <c r="N95" s="49">
        <v>9524</v>
      </c>
      <c r="O95" s="49">
        <v>8372</v>
      </c>
      <c r="P95" s="49">
        <v>8390</v>
      </c>
      <c r="Q95" s="49">
        <v>8031</v>
      </c>
      <c r="R95" s="49">
        <v>6931</v>
      </c>
      <c r="S95" s="50">
        <v>5121</v>
      </c>
      <c r="T95" s="50">
        <v>2672</v>
      </c>
      <c r="U95" s="51">
        <v>800</v>
      </c>
      <c r="V95" s="51">
        <v>79</v>
      </c>
      <c r="W95" s="52">
        <v>146622</v>
      </c>
    </row>
    <row r="96" spans="1:19" ht="15" customHeight="1">
      <c r="A96" s="61" t="s">
        <v>115</v>
      </c>
      <c r="B96" s="61"/>
      <c r="C96" s="61"/>
      <c r="D96" s="61"/>
      <c r="E96" s="61"/>
      <c r="F96" s="61"/>
      <c r="G96" s="61"/>
      <c r="H96" s="61"/>
      <c r="I96" s="61"/>
      <c r="J96" s="61"/>
      <c r="K96" s="61"/>
      <c r="L96" s="61"/>
      <c r="M96" s="61"/>
      <c r="N96" s="61"/>
      <c r="O96" s="61"/>
      <c r="P96" s="61"/>
      <c r="Q96" s="61"/>
      <c r="R96" s="62"/>
      <c r="S96" s="11"/>
    </row>
    <row r="97" spans="2:23" ht="14.25">
      <c r="B97" s="53"/>
      <c r="C97" s="53"/>
      <c r="D97" s="53"/>
      <c r="E97" s="53"/>
      <c r="F97" s="53"/>
      <c r="G97" s="53"/>
      <c r="H97" s="53"/>
      <c r="I97" s="53"/>
      <c r="J97" s="53"/>
      <c r="K97" s="53"/>
      <c r="L97" s="53"/>
      <c r="M97" s="53"/>
      <c r="N97" s="53"/>
      <c r="O97" s="53"/>
      <c r="P97" s="53"/>
      <c r="Q97" s="53"/>
      <c r="R97" s="53"/>
      <c r="S97" s="53"/>
      <c r="T97" s="53"/>
      <c r="U97" s="53"/>
      <c r="V97" s="53"/>
      <c r="W97" s="53"/>
    </row>
    <row r="98" spans="1:23" ht="14.25">
      <c r="A98" s="1" t="s">
        <v>71</v>
      </c>
      <c r="B98" s="16" t="s">
        <v>93</v>
      </c>
      <c r="C98" s="16" t="s">
        <v>94</v>
      </c>
      <c r="D98" s="17" t="s">
        <v>95</v>
      </c>
      <c r="E98" s="17" t="s">
        <v>96</v>
      </c>
      <c r="F98" s="17" t="s">
        <v>97</v>
      </c>
      <c r="G98" s="17" t="s">
        <v>98</v>
      </c>
      <c r="H98" s="17" t="s">
        <v>99</v>
      </c>
      <c r="I98" s="17" t="s">
        <v>100</v>
      </c>
      <c r="J98" s="17" t="s">
        <v>101</v>
      </c>
      <c r="K98" s="17" t="s">
        <v>102</v>
      </c>
      <c r="L98" s="17" t="s">
        <v>103</v>
      </c>
      <c r="M98" s="17" t="s">
        <v>104</v>
      </c>
      <c r="N98" s="17" t="s">
        <v>114</v>
      </c>
      <c r="O98" s="17" t="s">
        <v>105</v>
      </c>
      <c r="P98" s="17" t="s">
        <v>106</v>
      </c>
      <c r="Q98" s="17" t="s">
        <v>107</v>
      </c>
      <c r="R98" s="16" t="s">
        <v>108</v>
      </c>
      <c r="S98" s="16" t="s">
        <v>109</v>
      </c>
      <c r="T98" s="16" t="s">
        <v>110</v>
      </c>
      <c r="U98" s="16" t="s">
        <v>111</v>
      </c>
      <c r="V98" s="16" t="s">
        <v>112</v>
      </c>
      <c r="W98" s="16" t="s">
        <v>113</v>
      </c>
    </row>
    <row r="99" spans="1:23" ht="14.25">
      <c r="A99" s="40" t="s">
        <v>73</v>
      </c>
      <c r="B99" s="32">
        <f>+B4+B9+B10+B12+B6+B16+B19+B20+B21+B26+B27+B28+B34+B37+B38+B42+B43+B46+B47+B51+B52</f>
        <v>1395</v>
      </c>
      <c r="C99" s="32">
        <f aca="true" t="shared" si="39" ref="C99:K99">+C4+C9+C10+C12+C6+C16+C19+C20+C21+C26+C27+C28+C34+C37+C38+C42+C43+C46+C47+C51+C52</f>
        <v>1631</v>
      </c>
      <c r="D99" s="32">
        <f t="shared" si="39"/>
        <v>1659</v>
      </c>
      <c r="E99" s="32">
        <f t="shared" si="39"/>
        <v>1606</v>
      </c>
      <c r="F99" s="32">
        <f t="shared" si="39"/>
        <v>1592</v>
      </c>
      <c r="G99" s="32">
        <f t="shared" si="39"/>
        <v>1837</v>
      </c>
      <c r="H99" s="32">
        <f t="shared" si="39"/>
        <v>1951</v>
      </c>
      <c r="I99" s="32">
        <f t="shared" si="39"/>
        <v>2122</v>
      </c>
      <c r="J99" s="32">
        <f t="shared" si="39"/>
        <v>2847</v>
      </c>
      <c r="K99" s="32">
        <f t="shared" si="39"/>
        <v>3160</v>
      </c>
      <c r="L99" s="32">
        <f aca="true" t="shared" si="40" ref="L99:R99">+L4+L9+L10+L12+L6+L16+L19+L20+L21+L26+L27+L28+L34+L37+L38+L42+L43+L46+L47+L51+L52</f>
        <v>3175</v>
      </c>
      <c r="M99" s="32">
        <f t="shared" si="40"/>
        <v>2891</v>
      </c>
      <c r="N99" s="32">
        <f t="shared" si="40"/>
        <v>2546</v>
      </c>
      <c r="O99" s="32">
        <f t="shared" si="40"/>
        <v>2183</v>
      </c>
      <c r="P99" s="32">
        <f t="shared" si="40"/>
        <v>2101</v>
      </c>
      <c r="Q99" s="32">
        <f t="shared" si="40"/>
        <v>1992</v>
      </c>
      <c r="R99" s="54">
        <f t="shared" si="40"/>
        <v>1760</v>
      </c>
      <c r="S99" s="54">
        <f>+S4+S9+S10+S12+S6+S16+S19+S20+S21+S26+S27+S28+S34+S37+S38+S42+S43+S46+S47+S51+S52</f>
        <v>1334</v>
      </c>
      <c r="T99" s="54">
        <f>+T4+T9+T10+T12+T6+T16+T19+T20+T21+T26+T27+T28+T34+T37+T38+T42+T43+T46+T47+T51+T52</f>
        <v>673</v>
      </c>
      <c r="U99" s="54">
        <f>+U4+U9+U10+U12+U6+U16+U19+U20+U21+U26+U27+U28+U34+U37+U38+U42+U43+U46+U47+U51+U52</f>
        <v>193</v>
      </c>
      <c r="V99" s="54">
        <f>+V4+V9+V10+V12+V6+V16+V19+V20+V21+V26+V27+V28+V34+V37+V38+V42+V43+V46+V47+V51+V52</f>
        <v>19</v>
      </c>
      <c r="W99" s="54">
        <f>+W4+W9+W10+W12+W6+W16+W19+W20+W21+W26+W27+W28+W34+W37+W38+W42+W43+W46+W47+W51+W52</f>
        <v>38667</v>
      </c>
    </row>
    <row r="100" spans="1:23" ht="14.25">
      <c r="A100" s="43" t="s">
        <v>72</v>
      </c>
      <c r="B100" s="32">
        <f>+B36</f>
        <v>2127</v>
      </c>
      <c r="C100" s="32">
        <f>+C36</f>
        <v>2254</v>
      </c>
      <c r="D100" s="32">
        <f aca="true" t="shared" si="41" ref="D100:R100">+D36</f>
        <v>2234</v>
      </c>
      <c r="E100" s="32">
        <f t="shared" si="41"/>
        <v>2111</v>
      </c>
      <c r="F100" s="32">
        <f t="shared" si="41"/>
        <v>2371</v>
      </c>
      <c r="G100" s="32">
        <f t="shared" si="41"/>
        <v>2899</v>
      </c>
      <c r="H100" s="32">
        <f t="shared" si="41"/>
        <v>3032</v>
      </c>
      <c r="I100" s="32">
        <f t="shared" si="41"/>
        <v>2971</v>
      </c>
      <c r="J100" s="32">
        <f t="shared" si="41"/>
        <v>3568</v>
      </c>
      <c r="K100" s="32">
        <f t="shared" si="41"/>
        <v>4101</v>
      </c>
      <c r="L100" s="32">
        <f t="shared" si="41"/>
        <v>4316</v>
      </c>
      <c r="M100" s="32">
        <f t="shared" si="41"/>
        <v>3821</v>
      </c>
      <c r="N100" s="32">
        <f t="shared" si="41"/>
        <v>3391</v>
      </c>
      <c r="O100" s="32">
        <f t="shared" si="41"/>
        <v>2963</v>
      </c>
      <c r="P100" s="32">
        <f t="shared" si="41"/>
        <v>3216</v>
      </c>
      <c r="Q100" s="32">
        <f t="shared" si="41"/>
        <v>3110</v>
      </c>
      <c r="R100" s="54">
        <f t="shared" si="41"/>
        <v>2566</v>
      </c>
      <c r="S100" s="54">
        <f>+S36</f>
        <v>1846</v>
      </c>
      <c r="T100" s="54">
        <f>+T36</f>
        <v>938</v>
      </c>
      <c r="U100" s="54">
        <f>+U36</f>
        <v>300</v>
      </c>
      <c r="V100" s="54">
        <f>+V36</f>
        <v>23</v>
      </c>
      <c r="W100" s="54">
        <f>+W36</f>
        <v>54158</v>
      </c>
    </row>
    <row r="101" spans="1:23" ht="14.25">
      <c r="A101" s="43" t="s">
        <v>74</v>
      </c>
      <c r="B101" s="32">
        <f>+B102-B99-B100</f>
        <v>1819</v>
      </c>
      <c r="C101" s="32">
        <f>+C102-C99-C100</f>
        <v>2233</v>
      </c>
      <c r="D101" s="32">
        <f aca="true" t="shared" si="42" ref="D101:K101">+D102-D99-D100</f>
        <v>2298</v>
      </c>
      <c r="E101" s="32">
        <f t="shared" si="42"/>
        <v>2244</v>
      </c>
      <c r="F101" s="32">
        <f t="shared" si="42"/>
        <v>2223</v>
      </c>
      <c r="G101" s="32">
        <f t="shared" si="42"/>
        <v>2381</v>
      </c>
      <c r="H101" s="32">
        <f t="shared" si="42"/>
        <v>2586</v>
      </c>
      <c r="I101" s="32">
        <f t="shared" si="42"/>
        <v>2998</v>
      </c>
      <c r="J101" s="32">
        <f t="shared" si="42"/>
        <v>3742</v>
      </c>
      <c r="K101" s="32">
        <f t="shared" si="42"/>
        <v>4228</v>
      </c>
      <c r="L101" s="32">
        <f aca="true" t="shared" si="43" ref="L101:R101">+L102-L99-L100</f>
        <v>4244</v>
      </c>
      <c r="M101" s="32">
        <f t="shared" si="43"/>
        <v>4035</v>
      </c>
      <c r="N101" s="32">
        <f t="shared" si="43"/>
        <v>3587</v>
      </c>
      <c r="O101" s="32">
        <f t="shared" si="43"/>
        <v>3226</v>
      </c>
      <c r="P101" s="32">
        <f t="shared" si="43"/>
        <v>3073</v>
      </c>
      <c r="Q101" s="32">
        <f t="shared" si="43"/>
        <v>2929</v>
      </c>
      <c r="R101" s="54">
        <f t="shared" si="43"/>
        <v>2605</v>
      </c>
      <c r="S101" s="54">
        <f>+S102-S99-S100</f>
        <v>1941</v>
      </c>
      <c r="T101" s="54">
        <f>+T102-T99-T100</f>
        <v>1061</v>
      </c>
      <c r="U101" s="54">
        <f>+U102-U99-U100</f>
        <v>307</v>
      </c>
      <c r="V101" s="54">
        <f>+V102-V99-V100</f>
        <v>37</v>
      </c>
      <c r="W101" s="54">
        <f>+W102-W99-W100</f>
        <v>53797</v>
      </c>
    </row>
    <row r="102" spans="1:23" ht="14.25">
      <c r="A102" s="5" t="s">
        <v>49</v>
      </c>
      <c r="B102" s="55">
        <v>5341</v>
      </c>
      <c r="C102" s="50">
        <v>6118</v>
      </c>
      <c r="D102" s="50">
        <v>6191</v>
      </c>
      <c r="E102" s="50">
        <v>5961</v>
      </c>
      <c r="F102" s="50">
        <v>6186</v>
      </c>
      <c r="G102" s="50">
        <v>7117</v>
      </c>
      <c r="H102" s="50">
        <v>7569</v>
      </c>
      <c r="I102" s="50">
        <v>8091</v>
      </c>
      <c r="J102" s="50">
        <v>10157</v>
      </c>
      <c r="K102" s="50">
        <v>11489</v>
      </c>
      <c r="L102" s="50">
        <v>11735</v>
      </c>
      <c r="M102" s="50">
        <v>10747</v>
      </c>
      <c r="N102" s="50">
        <v>9524</v>
      </c>
      <c r="O102" s="50">
        <v>8372</v>
      </c>
      <c r="P102" s="50">
        <v>8390</v>
      </c>
      <c r="Q102" s="50">
        <v>8031</v>
      </c>
      <c r="R102" s="50">
        <v>6931</v>
      </c>
      <c r="S102" s="50">
        <v>5121</v>
      </c>
      <c r="T102" s="50">
        <v>2672</v>
      </c>
      <c r="U102" s="51">
        <v>800</v>
      </c>
      <c r="V102" s="51">
        <v>79</v>
      </c>
      <c r="W102" s="52">
        <v>146622</v>
      </c>
    </row>
    <row r="103" spans="1:2" ht="14.25">
      <c r="A103" s="56" t="s">
        <v>117</v>
      </c>
      <c r="B103" s="56"/>
    </row>
    <row r="104" spans="1:19" ht="12.75" customHeight="1">
      <c r="A104" s="57" t="s">
        <v>118</v>
      </c>
      <c r="B104" s="57"/>
      <c r="C104" s="58"/>
      <c r="D104" s="58"/>
      <c r="E104" s="58"/>
      <c r="F104" s="58"/>
      <c r="G104" s="58"/>
      <c r="H104" s="58"/>
      <c r="I104" s="58"/>
      <c r="J104" s="58"/>
      <c r="K104" s="58"/>
      <c r="L104" s="58"/>
      <c r="M104" s="58"/>
      <c r="N104" s="58"/>
      <c r="O104" s="58"/>
      <c r="P104" s="58"/>
      <c r="Q104" s="58"/>
      <c r="R104" s="58"/>
      <c r="S104" s="58"/>
    </row>
    <row r="105" spans="1:23" ht="14.25">
      <c r="A105" s="56" t="s">
        <v>92</v>
      </c>
      <c r="B105" s="59"/>
      <c r="C105" s="59"/>
      <c r="D105" s="59"/>
      <c r="E105" s="59"/>
      <c r="F105" s="59"/>
      <c r="G105" s="59"/>
      <c r="H105" s="59"/>
      <c r="I105" s="59"/>
      <c r="J105" s="59"/>
      <c r="K105" s="59"/>
      <c r="L105" s="59"/>
      <c r="M105" s="59"/>
      <c r="N105" s="59"/>
      <c r="O105" s="59"/>
      <c r="P105" s="59"/>
      <c r="Q105" s="59"/>
      <c r="R105" s="59"/>
      <c r="S105" s="59"/>
      <c r="T105" s="59"/>
      <c r="U105" s="59"/>
      <c r="V105" s="59"/>
      <c r="W105" s="59"/>
    </row>
  </sheetData>
  <sheetProtection/>
  <mergeCells count="3">
    <mergeCell ref="A54:S54"/>
    <mergeCell ref="A89:R89"/>
    <mergeCell ref="A96:R96"/>
  </mergeCells>
  <printOptions/>
  <pageMargins left="0.11811023622047245" right="0.11811023622047245" top="0.35433070866141736" bottom="0.35433070866141736" header="0.31496062992125984" footer="0.31496062992125984"/>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Colnaghi, Antonio</dc:creator>
  <cp:keywords/>
  <dc:description/>
  <cp:lastModifiedBy>Colnaghi, Antonio</cp:lastModifiedBy>
  <cp:lastPrinted>2018-10-01T09:33:21Z</cp:lastPrinted>
  <dcterms:created xsi:type="dcterms:W3CDTF">2018-09-25T09:06:38Z</dcterms:created>
  <dcterms:modified xsi:type="dcterms:W3CDTF">2019-08-13T07:59:40Z</dcterms:modified>
  <cp:category/>
  <cp:version/>
  <cp:contentType/>
  <cp:contentStatus/>
</cp:coreProperties>
</file>