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2767" yWindow="32767" windowWidth="23040" windowHeight="9216" activeTab="0"/>
  </bookViews>
  <sheets>
    <sheet name="Foglio1" sheetId="1" r:id="rId1"/>
  </sheets>
  <definedNames/>
  <calcPr fullCalcOnLoad="1"/>
</workbook>
</file>

<file path=xl/sharedStrings.xml><?xml version="1.0" encoding="utf-8"?>
<sst xmlns="http://schemas.openxmlformats.org/spreadsheetml/2006/main" count="100" uniqueCount="97">
  <si>
    <t>Comune</t>
  </si>
  <si>
    <t>AGAZZANO</t>
  </si>
  <si>
    <t>ALSENO</t>
  </si>
  <si>
    <t>BESENZONE</t>
  </si>
  <si>
    <t>BETTOLA</t>
  </si>
  <si>
    <t>BOBBIO</t>
  </si>
  <si>
    <t>BORGONOVO VAL TIDONE</t>
  </si>
  <si>
    <t>CADEO</t>
  </si>
  <si>
    <t>CALENDASCO</t>
  </si>
  <si>
    <t>CAMINATA</t>
  </si>
  <si>
    <t>CAORSO</t>
  </si>
  <si>
    <t>CARPANETO PIACENTINO</t>
  </si>
  <si>
    <t>CASTEL SAN GIOVANNI</t>
  </si>
  <si>
    <t>CASTELL'ARQUATO</t>
  </si>
  <si>
    <t>CASTELVETRO PIACENTINO</t>
  </si>
  <si>
    <t>CERIGNALE</t>
  </si>
  <si>
    <t>COLI</t>
  </si>
  <si>
    <t>CORTE BRUGNATELLA</t>
  </si>
  <si>
    <t>CORTEMAGGIORE</t>
  </si>
  <si>
    <t>FARINI</t>
  </si>
  <si>
    <t>FERRIERE</t>
  </si>
  <si>
    <t>FIORENZUOLA D'ARDA</t>
  </si>
  <si>
    <t>GAZZOLA</t>
  </si>
  <si>
    <t>GOSSOLENGO</t>
  </si>
  <si>
    <t>GRAGNANO TREBBIENSE</t>
  </si>
  <si>
    <t>GROPPARELLO</t>
  </si>
  <si>
    <t>LUGAGNANO VAL D'ARDA</t>
  </si>
  <si>
    <t>MONTICELLI D'ONGINA</t>
  </si>
  <si>
    <t>MORFASSO</t>
  </si>
  <si>
    <t>NIBBIANO</t>
  </si>
  <si>
    <t>OTTONE</t>
  </si>
  <si>
    <t>PECORARA</t>
  </si>
  <si>
    <t>PIACENZA</t>
  </si>
  <si>
    <t>PIANELLO VAL TIDONE</t>
  </si>
  <si>
    <t>PIOZZANO</t>
  </si>
  <si>
    <t>PODENZANO</t>
  </si>
  <si>
    <t>PONTE DELL'OLIO</t>
  </si>
  <si>
    <t>PONTENURE</t>
  </si>
  <si>
    <t>RIVERGARO</t>
  </si>
  <si>
    <t>ROTTOFRENO</t>
  </si>
  <si>
    <t>SAN GIORGIO PIACENTINO</t>
  </si>
  <si>
    <t>SAN PIETRO IN CERRO</t>
  </si>
  <si>
    <t>SARMATO</t>
  </si>
  <si>
    <t>TRAVO</t>
  </si>
  <si>
    <t>VERNASCA</t>
  </si>
  <si>
    <t>VIGOLZONE</t>
  </si>
  <si>
    <t>VILLANOVA SULL'ARDA</t>
  </si>
  <si>
    <t>ZERBA</t>
  </si>
  <si>
    <t>ZIANO PIACENTINO</t>
  </si>
  <si>
    <t>Totale provincia</t>
  </si>
  <si>
    <t>ALTA VAL TIDONE</t>
  </si>
  <si>
    <t>Il 1° gennaio 2018 è stato istituito il comune "Alta Val Tidone" derivante dalla fusione di Caminata, Nibbiano e Pecorara.</t>
  </si>
  <si>
    <t>Capoluogo</t>
  </si>
  <si>
    <t>Prima cintura</t>
  </si>
  <si>
    <t>Seconda cintura</t>
  </si>
  <si>
    <t>Area Centrale</t>
  </si>
  <si>
    <t>Bassa Val Tidone</t>
  </si>
  <si>
    <t>Alta Val Tidone/Val Luretta</t>
  </si>
  <si>
    <t>Area Val Tidone</t>
  </si>
  <si>
    <t>Medio-bassa Val Trebbia</t>
  </si>
  <si>
    <t>Alta Val Trebbia</t>
  </si>
  <si>
    <t>Area Val Trebbia</t>
  </si>
  <si>
    <t>Medio-bassa Val Nure</t>
  </si>
  <si>
    <t>Alta Val Nure</t>
  </si>
  <si>
    <t>Area Val Nure</t>
  </si>
  <si>
    <t>Area Bassa Val d'Arda</t>
  </si>
  <si>
    <t>Medio-bassa Val d'Arda</t>
  </si>
  <si>
    <t>Alta Val d'Arda</t>
  </si>
  <si>
    <t>Area Val d'Arda</t>
  </si>
  <si>
    <t>Zone Altimetriche</t>
  </si>
  <si>
    <t>Pianura</t>
  </si>
  <si>
    <t>Distretti ASL</t>
  </si>
  <si>
    <t>Piacenza</t>
  </si>
  <si>
    <t>Ponente (Castel S. Giovanni)</t>
  </si>
  <si>
    <t>Levante (Fiorenzuola)</t>
  </si>
  <si>
    <t>Sub-aree/Aree PTCP</t>
  </si>
  <si>
    <t>Ponente: Agazzano, Bobbio, Borgonovo Val Tidone, Calendasco, Caminata, Castel S. Giovanni, Cerignale, Coli, Cortebrugnatella, Gazzola, Gossolengo, Gragnano Trebbiense, Nibbiano, Ottone, Pecorara, Pianello Val Tidone, Piozzano, Rivergaro, Rottofreno, Sarmato, Travo, Zerba, Ziano Piacentino</t>
  </si>
  <si>
    <t>Totale Emilia-Romagna</t>
  </si>
  <si>
    <t>Totale Italia</t>
  </si>
  <si>
    <t>Totale provincia Piacenza</t>
  </si>
  <si>
    <t>(fonte: ISTAT)</t>
  </si>
  <si>
    <t>Unioni di Comuni</t>
  </si>
  <si>
    <t>Non Unioni di comuni</t>
  </si>
  <si>
    <t>"Via Emilia Piacentina" (1)</t>
  </si>
  <si>
    <t>"Bassa Val d'Arda Fiume Po" (2)</t>
  </si>
  <si>
    <t>"U.M. Alta Val Nure" (3)</t>
  </si>
  <si>
    <t>"U.M. Val Trebbia Val Luretta" (4)</t>
  </si>
  <si>
    <t>"Bassa Val Trebbia Val Luretta" (5)</t>
  </si>
  <si>
    <t>"Val Nure e Val Chero" (6)</t>
  </si>
  <si>
    <t>"U.M. Alta Val d'Arda" (7)</t>
  </si>
  <si>
    <t>(1)  Alseno, Cadeo (2) Besensone, Caorso, Castelvetro, Cortemaggiore, Monticelli, S.Pietro, Villanova (3) Bettola, Farini, Ferriere, Ponte dell'Olio (4) Bobbio, Cerignale, Coli, Cortebrugnatella, Ottone, Piozzano, Travo, Zerba (5) Calendasco, Gossolengo, Gragnano, Rivergaro, Rottofreno (6) Carpaneto, Gropparello, Podenzano, S.Giorgio, Vigolzone (7) Castell'Arquato, Lugagnano, Morfasso, Vernasca</t>
  </si>
  <si>
    <t>Collina (1)</t>
  </si>
  <si>
    <t>Montagna (2)</t>
  </si>
  <si>
    <t xml:space="preserve">Levante: Alseno, Besenzone, Bettola, Cadeo, Caorso, Carpaneto Piacentino, Castell´Arquato, Castelvetro Piacentino, Cortemaggiore, Farini, Ferriere, Fiorenzuola d´Arda, Gropparello, Lugagnano Val d´Arda, Monticelli d´Ongina, Morfasso, Podenzano, Ponte dell´Olio, Pontenure, S.Giorgio Piacentino, S.Pietro in Cerro, </t>
  </si>
  <si>
    <t>Vernasca, Vigolzone, Villanova sull´Arda</t>
  </si>
  <si>
    <t>(1) Agazzano, Alseno, Borgonovo, Carpaneto, Castell'Arquato, Castel S. Giovanni, Gazzola, Gropparello, Lugagnano, Pianello, Piozzano, Ponte dell'Olio, Rivergaro, San Giorgio, Travo, Vernasca, Vigolzone, Ziano P.no (2) Alta Val Tidone, Bettola, Bobbio, Coli, Cerignale, Corte Brugnatella, Farini, Ferriere, Morfasso, Ottone, Zerba</t>
  </si>
  <si>
    <t>Famiglie registrate all'Anagrafe. Serie storica 2003-2018, al 31 dicembre.</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</si>
</sst>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 numFmtId="168" formatCode="_-* #,##0.0_-;\-* #,##0.0_-;_-* &quot;-&quot;??_-;_-@_-"/>
    <numFmt numFmtId="169" formatCode="_-* #,##0_-;\-* #,##0_-;_-* &quot;-&quot;??_-;_-@_-"/>
  </numFmts>
  <fonts count="44">
    <font>
      <sz val="11"/>
      <color theme="1"/>
      <name val="Calibri"/>
      <family val="2"/>
    </font>
    <font>
      <sz val="11"/>
      <color indexed="8"/>
      <name val="Calibri"/>
      <family val="2"/>
    </font>
    <font>
      <b/>
      <sz val="9"/>
      <name val="Arial"/>
      <family val="2"/>
    </font>
    <font>
      <b/>
      <sz val="8"/>
      <name val="Arial"/>
      <family val="2"/>
    </font>
    <font>
      <b/>
      <i/>
      <sz val="8"/>
      <name val="Arial"/>
      <family val="2"/>
    </font>
    <font>
      <sz val="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i/>
      <sz val="11"/>
      <color indexed="8"/>
      <name val="Calibri"/>
      <family val="2"/>
    </font>
    <font>
      <sz val="8"/>
      <color indexed="8"/>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9"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1">
    <xf numFmtId="0" fontId="0" fillId="0" borderId="0" xfId="0" applyFont="1" applyAlignment="1">
      <alignment/>
    </xf>
    <xf numFmtId="0" fontId="2" fillId="14" borderId="10" xfId="0" applyFont="1" applyFill="1" applyBorder="1" applyAlignment="1">
      <alignment horizontal="left" vertical="top" wrapText="1"/>
    </xf>
    <xf numFmtId="0" fontId="3" fillId="0" borderId="10" xfId="0" applyFont="1" applyBorder="1" applyAlignment="1">
      <alignment horizontal="left" vertical="top" wrapText="1"/>
    </xf>
    <xf numFmtId="0" fontId="39" fillId="0" borderId="0" xfId="0" applyFont="1" applyAlignment="1">
      <alignment/>
    </xf>
    <xf numFmtId="3" fontId="39" fillId="0" borderId="0" xfId="0" applyNumberFormat="1" applyFont="1" applyAlignment="1">
      <alignment/>
    </xf>
    <xf numFmtId="0" fontId="3" fillId="0" borderId="0" xfId="0" applyFont="1" applyFill="1" applyBorder="1" applyAlignment="1">
      <alignment horizontal="left"/>
    </xf>
    <xf numFmtId="0" fontId="0" fillId="0" borderId="10" xfId="0" applyBorder="1" applyAlignment="1">
      <alignment/>
    </xf>
    <xf numFmtId="0" fontId="39" fillId="33" borderId="10" xfId="0" applyFont="1" applyFill="1" applyBorder="1" applyAlignment="1">
      <alignment vertical="center" wrapText="1"/>
    </xf>
    <xf numFmtId="3" fontId="0" fillId="0" borderId="0" xfId="0" applyNumberFormat="1" applyBorder="1" applyAlignment="1">
      <alignment vertical="center" wrapText="1"/>
    </xf>
    <xf numFmtId="0" fontId="0" fillId="0" borderId="0" xfId="0" applyBorder="1" applyAlignment="1">
      <alignment vertical="center" wrapText="1"/>
    </xf>
    <xf numFmtId="0" fontId="39" fillId="33" borderId="11" xfId="0" applyFont="1" applyFill="1" applyBorder="1" applyAlignment="1">
      <alignment vertical="center" wrapText="1"/>
    </xf>
    <xf numFmtId="3" fontId="39" fillId="33" borderId="10" xfId="0" applyNumberFormat="1" applyFont="1" applyFill="1" applyBorder="1" applyAlignment="1">
      <alignment/>
    </xf>
    <xf numFmtId="0" fontId="4" fillId="34" borderId="10" xfId="0" applyFont="1" applyFill="1" applyBorder="1" applyAlignment="1">
      <alignment horizontal="left" vertical="top" wrapText="1"/>
    </xf>
    <xf numFmtId="0" fontId="3" fillId="35" borderId="10" xfId="0" applyFont="1" applyFill="1" applyBorder="1" applyAlignment="1">
      <alignment horizontal="left" wrapText="1"/>
    </xf>
    <xf numFmtId="0" fontId="39" fillId="0" borderId="10" xfId="0" applyFont="1" applyBorder="1" applyAlignment="1">
      <alignment/>
    </xf>
    <xf numFmtId="0" fontId="0" fillId="0" borderId="12" xfId="0" applyBorder="1" applyAlignment="1">
      <alignment/>
    </xf>
    <xf numFmtId="0" fontId="0" fillId="0" borderId="13" xfId="0" applyBorder="1" applyAlignment="1">
      <alignment/>
    </xf>
    <xf numFmtId="3" fontId="0" fillId="0" borderId="14" xfId="0" applyNumberFormat="1" applyBorder="1" applyAlignment="1">
      <alignment/>
    </xf>
    <xf numFmtId="3" fontId="0" fillId="0" borderId="11" xfId="0" applyNumberFormat="1" applyBorder="1" applyAlignment="1">
      <alignment/>
    </xf>
    <xf numFmtId="169" fontId="0" fillId="0" borderId="0" xfId="44" applyNumberFormat="1" applyFont="1" applyAlignment="1">
      <alignment/>
    </xf>
    <xf numFmtId="169" fontId="0" fillId="0" borderId="12" xfId="44" applyNumberFormat="1" applyFont="1" applyBorder="1" applyAlignment="1">
      <alignment/>
    </xf>
    <xf numFmtId="169" fontId="0" fillId="0" borderId="13" xfId="44" applyNumberFormat="1" applyFont="1" applyBorder="1" applyAlignment="1">
      <alignment/>
    </xf>
    <xf numFmtId="0" fontId="3" fillId="14" borderId="10" xfId="0" applyFont="1" applyFill="1" applyBorder="1" applyAlignment="1">
      <alignment horizontal="left" wrapText="1"/>
    </xf>
    <xf numFmtId="0" fontId="0" fillId="0" borderId="0" xfId="0" applyAlignment="1">
      <alignment vertical="center" wrapText="1"/>
    </xf>
    <xf numFmtId="3" fontId="0" fillId="0" borderId="0" xfId="0" applyNumberFormat="1" applyAlignment="1">
      <alignment vertical="center" wrapText="1"/>
    </xf>
    <xf numFmtId="0" fontId="3" fillId="35" borderId="0" xfId="0" applyFont="1" applyFill="1" applyBorder="1" applyAlignment="1">
      <alignment horizontal="left" wrapText="1"/>
    </xf>
    <xf numFmtId="3" fontId="0" fillId="0" borderId="0" xfId="0" applyNumberFormat="1" applyBorder="1" applyAlignment="1">
      <alignment/>
    </xf>
    <xf numFmtId="0" fontId="42" fillId="0" borderId="13" xfId="0" applyFont="1" applyBorder="1" applyAlignment="1">
      <alignment/>
    </xf>
    <xf numFmtId="169" fontId="42" fillId="0" borderId="0" xfId="44" applyNumberFormat="1" applyFont="1" applyAlignment="1">
      <alignment/>
    </xf>
    <xf numFmtId="0" fontId="3" fillId="34" borderId="10" xfId="0" applyFont="1" applyFill="1" applyBorder="1" applyAlignment="1">
      <alignment horizontal="left" vertical="top" wrapText="1"/>
    </xf>
    <xf numFmtId="169" fontId="0" fillId="35" borderId="12" xfId="44" applyNumberFormat="1" applyFont="1" applyFill="1" applyBorder="1" applyAlignment="1">
      <alignment/>
    </xf>
    <xf numFmtId="0" fontId="43" fillId="0" borderId="0" xfId="0" applyFont="1" applyAlignment="1">
      <alignment/>
    </xf>
    <xf numFmtId="169" fontId="42" fillId="0" borderId="15" xfId="44" applyNumberFormat="1" applyFont="1" applyBorder="1" applyAlignment="1">
      <alignment/>
    </xf>
    <xf numFmtId="0" fontId="43" fillId="0" borderId="0" xfId="0" applyFont="1" applyAlignment="1">
      <alignment/>
    </xf>
    <xf numFmtId="0" fontId="0" fillId="0" borderId="0" xfId="0" applyAlignment="1">
      <alignment/>
    </xf>
    <xf numFmtId="0" fontId="3" fillId="35" borderId="10" xfId="0" applyFont="1" applyFill="1" applyBorder="1" applyAlignment="1">
      <alignment horizontal="left" vertical="top" wrapText="1"/>
    </xf>
    <xf numFmtId="0" fontId="39" fillId="33" borderId="16" xfId="0" applyFont="1" applyFill="1" applyBorder="1" applyAlignment="1">
      <alignment vertical="center" wrapText="1"/>
    </xf>
    <xf numFmtId="3" fontId="39" fillId="33" borderId="16" xfId="0" applyNumberFormat="1" applyFont="1" applyFill="1" applyBorder="1" applyAlignment="1">
      <alignment/>
    </xf>
    <xf numFmtId="169" fontId="0" fillId="35" borderId="0" xfId="44" applyNumberFormat="1" applyFont="1" applyFill="1" applyAlignment="1">
      <alignment/>
    </xf>
    <xf numFmtId="169" fontId="0" fillId="35" borderId="13" xfId="44" applyNumberFormat="1" applyFont="1" applyFill="1" applyBorder="1" applyAlignment="1">
      <alignment/>
    </xf>
    <xf numFmtId="169" fontId="39" fillId="35" borderId="0" xfId="44" applyNumberFormat="1" applyFont="1" applyFill="1" applyAlignment="1">
      <alignment/>
    </xf>
    <xf numFmtId="169" fontId="39" fillId="35" borderId="13" xfId="44" applyNumberFormat="1" applyFont="1" applyFill="1" applyBorder="1" applyAlignment="1">
      <alignment/>
    </xf>
    <xf numFmtId="0" fontId="0" fillId="35" borderId="0" xfId="0" applyFill="1" applyAlignment="1">
      <alignment/>
    </xf>
    <xf numFmtId="3" fontId="39" fillId="33" borderId="11" xfId="0" applyNumberFormat="1" applyFont="1" applyFill="1" applyBorder="1" applyAlignment="1">
      <alignment/>
    </xf>
    <xf numFmtId="0" fontId="39" fillId="35" borderId="0" xfId="0" applyFont="1" applyFill="1" applyBorder="1" applyAlignment="1">
      <alignment vertical="center" wrapText="1"/>
    </xf>
    <xf numFmtId="0" fontId="0" fillId="0" borderId="13" xfId="0" applyBorder="1" applyAlignment="1">
      <alignment vertical="center" wrapText="1"/>
    </xf>
    <xf numFmtId="3" fontId="0" fillId="0" borderId="13" xfId="0" applyNumberFormat="1" applyBorder="1" applyAlignment="1">
      <alignment vertical="center" wrapText="1"/>
    </xf>
    <xf numFmtId="3" fontId="0" fillId="0" borderId="10" xfId="0" applyNumberFormat="1" applyBorder="1" applyAlignment="1">
      <alignment vertical="center" wrapText="1"/>
    </xf>
    <xf numFmtId="0" fontId="39" fillId="33" borderId="17" xfId="0" applyFont="1" applyFill="1" applyBorder="1" applyAlignment="1">
      <alignment vertical="center" wrapText="1"/>
    </xf>
    <xf numFmtId="3" fontId="0" fillId="0" borderId="15" xfId="0" applyNumberFormat="1" applyBorder="1" applyAlignment="1">
      <alignment/>
    </xf>
    <xf numFmtId="169" fontId="0" fillId="35" borderId="0" xfId="44" applyNumberFormat="1" applyFont="1" applyFill="1" applyBorder="1" applyAlignment="1">
      <alignment/>
    </xf>
    <xf numFmtId="169" fontId="39" fillId="35" borderId="0" xfId="44" applyNumberFormat="1" applyFont="1" applyFill="1" applyBorder="1" applyAlignment="1">
      <alignment/>
    </xf>
    <xf numFmtId="169" fontId="39" fillId="35" borderId="18" xfId="44" applyNumberFormat="1" applyFont="1" applyFill="1" applyBorder="1" applyAlignment="1">
      <alignment/>
    </xf>
    <xf numFmtId="169" fontId="0" fillId="35" borderId="19" xfId="44" applyNumberFormat="1" applyFont="1" applyFill="1" applyBorder="1" applyAlignment="1">
      <alignment/>
    </xf>
    <xf numFmtId="3" fontId="0" fillId="0" borderId="14" xfId="0" applyNumberFormat="1" applyBorder="1" applyAlignment="1">
      <alignment vertical="center" wrapText="1"/>
    </xf>
    <xf numFmtId="3" fontId="0" fillId="0" borderId="11" xfId="0" applyNumberFormat="1" applyBorder="1" applyAlignment="1">
      <alignment vertical="center" wrapText="1"/>
    </xf>
    <xf numFmtId="169" fontId="0" fillId="0" borderId="0" xfId="44" applyNumberFormat="1" applyFont="1" applyBorder="1" applyAlignment="1">
      <alignment/>
    </xf>
    <xf numFmtId="169" fontId="42" fillId="0" borderId="18" xfId="44" applyNumberFormat="1" applyFont="1" applyBorder="1" applyAlignment="1">
      <alignment/>
    </xf>
    <xf numFmtId="169" fontId="0" fillId="0" borderId="19" xfId="44" applyNumberFormat="1" applyFont="1" applyBorder="1" applyAlignment="1">
      <alignment/>
    </xf>
    <xf numFmtId="0" fontId="5" fillId="35" borderId="0" xfId="0" applyFont="1" applyFill="1" applyBorder="1" applyAlignment="1">
      <alignment wrapText="1"/>
    </xf>
    <xf numFmtId="3" fontId="0" fillId="0" borderId="10" xfId="0" applyNumberFormat="1" applyBorder="1" applyAlignment="1">
      <alignment/>
    </xf>
    <xf numFmtId="169" fontId="0" fillId="0" borderId="10" xfId="44" applyNumberFormat="1" applyFont="1" applyBorder="1" applyAlignment="1">
      <alignment/>
    </xf>
    <xf numFmtId="0" fontId="0" fillId="0" borderId="17" xfId="0" applyFill="1" applyBorder="1" applyAlignment="1">
      <alignment vertical="center" wrapText="1"/>
    </xf>
    <xf numFmtId="3" fontId="0" fillId="0" borderId="20" xfId="0" applyNumberFormat="1" applyFill="1" applyBorder="1" applyAlignment="1">
      <alignment vertical="center" wrapText="1"/>
    </xf>
    <xf numFmtId="0" fontId="0" fillId="0" borderId="20" xfId="0" applyFill="1" applyBorder="1" applyAlignment="1">
      <alignment vertical="center" wrapText="1"/>
    </xf>
    <xf numFmtId="0" fontId="0" fillId="0" borderId="20" xfId="0" applyBorder="1" applyAlignment="1">
      <alignment/>
    </xf>
    <xf numFmtId="3" fontId="0" fillId="0" borderId="21" xfId="0" applyNumberFormat="1" applyFill="1" applyBorder="1" applyAlignment="1">
      <alignment vertical="center" wrapText="1"/>
    </xf>
    <xf numFmtId="169" fontId="0" fillId="35" borderId="15" xfId="44" applyNumberFormat="1" applyFont="1" applyFill="1" applyBorder="1" applyAlignment="1">
      <alignment/>
    </xf>
    <xf numFmtId="0" fontId="3" fillId="0" borderId="0" xfId="0" applyFont="1" applyFill="1" applyBorder="1" applyAlignment="1">
      <alignment horizontal="left"/>
    </xf>
    <xf numFmtId="0" fontId="5" fillId="35" borderId="19" xfId="0" applyFont="1" applyFill="1" applyBorder="1" applyAlignment="1">
      <alignment horizontal="left" wrapText="1"/>
    </xf>
    <xf numFmtId="0" fontId="5" fillId="35" borderId="0" xfId="0" applyFont="1" applyFill="1" applyBorder="1" applyAlignment="1">
      <alignment horizontal="left"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05"/>
  <sheetViews>
    <sheetView tabSelected="1" zoomScalePageLayoutView="0" workbookViewId="0" topLeftCell="A1">
      <selection activeCell="A2" sqref="A2"/>
    </sheetView>
  </sheetViews>
  <sheetFormatPr defaultColWidth="9.140625" defaultRowHeight="15"/>
  <cols>
    <col min="1" max="1" width="30.28125" style="0" customWidth="1"/>
    <col min="2" max="10" width="11.28125" style="0" bestFit="1" customWidth="1"/>
    <col min="11" max="12" width="11.28125" style="0" customWidth="1"/>
    <col min="13" max="17" width="11.28125" style="0" bestFit="1" customWidth="1"/>
  </cols>
  <sheetData>
    <row r="1" ht="14.25">
      <c r="A1" s="3" t="s">
        <v>96</v>
      </c>
    </row>
    <row r="3" spans="1:19" ht="14.25">
      <c r="A3" s="1" t="s">
        <v>0</v>
      </c>
      <c r="B3" s="7">
        <v>2003</v>
      </c>
      <c r="C3" s="7">
        <v>2004</v>
      </c>
      <c r="D3" s="7">
        <v>2005</v>
      </c>
      <c r="E3" s="7">
        <v>2006</v>
      </c>
      <c r="F3" s="7">
        <v>2007</v>
      </c>
      <c r="G3" s="7">
        <v>2008</v>
      </c>
      <c r="H3" s="7">
        <v>2009</v>
      </c>
      <c r="I3" s="7">
        <v>2010</v>
      </c>
      <c r="J3" s="7">
        <v>2011</v>
      </c>
      <c r="K3" s="7">
        <v>2012</v>
      </c>
      <c r="L3" s="7">
        <v>2013</v>
      </c>
      <c r="M3" s="7">
        <v>2014</v>
      </c>
      <c r="N3" s="36">
        <v>2015</v>
      </c>
      <c r="O3" s="10">
        <v>2016</v>
      </c>
      <c r="P3" s="10">
        <v>2017</v>
      </c>
      <c r="Q3" s="10">
        <v>2018</v>
      </c>
      <c r="S3" s="44"/>
    </row>
    <row r="4" spans="1:17" ht="14.25">
      <c r="A4" s="2" t="s">
        <v>1</v>
      </c>
      <c r="B4" s="23">
        <v>888</v>
      </c>
      <c r="C4" s="23">
        <v>923</v>
      </c>
      <c r="D4" s="23">
        <v>913</v>
      </c>
      <c r="E4" s="23">
        <v>906</v>
      </c>
      <c r="F4" s="23">
        <v>922</v>
      </c>
      <c r="G4" s="23">
        <v>930</v>
      </c>
      <c r="H4" s="23">
        <v>945</v>
      </c>
      <c r="I4" s="23">
        <v>958</v>
      </c>
      <c r="J4" s="23">
        <v>966</v>
      </c>
      <c r="K4" s="23">
        <v>944</v>
      </c>
      <c r="L4" s="23">
        <v>941</v>
      </c>
      <c r="M4" s="23">
        <v>936</v>
      </c>
      <c r="N4" s="23">
        <v>937</v>
      </c>
      <c r="O4" s="23">
        <v>939</v>
      </c>
      <c r="P4" s="45">
        <v>942</v>
      </c>
      <c r="Q4" s="62">
        <v>940</v>
      </c>
    </row>
    <row r="5" spans="1:17" ht="14.25">
      <c r="A5" s="2" t="s">
        <v>2</v>
      </c>
      <c r="B5" s="24">
        <v>1981</v>
      </c>
      <c r="C5" s="24">
        <v>1997</v>
      </c>
      <c r="D5" s="24">
        <v>2001</v>
      </c>
      <c r="E5" s="24">
        <v>2018</v>
      </c>
      <c r="F5" s="24">
        <v>2030</v>
      </c>
      <c r="G5" s="24">
        <v>2067</v>
      </c>
      <c r="H5" s="24">
        <v>2067</v>
      </c>
      <c r="I5" s="24">
        <v>2089</v>
      </c>
      <c r="J5" s="24">
        <v>2122</v>
      </c>
      <c r="K5" s="24">
        <v>2091</v>
      </c>
      <c r="L5" s="24">
        <v>2105</v>
      </c>
      <c r="M5" s="24">
        <v>2084</v>
      </c>
      <c r="N5" s="24">
        <v>2051</v>
      </c>
      <c r="O5" s="24">
        <v>2075</v>
      </c>
      <c r="P5" s="46">
        <v>2060</v>
      </c>
      <c r="Q5" s="63">
        <v>2073</v>
      </c>
    </row>
    <row r="6" spans="1:17" ht="14.25">
      <c r="A6" s="12" t="s">
        <v>50</v>
      </c>
      <c r="B6" s="24">
        <v>1721</v>
      </c>
      <c r="C6" s="24">
        <v>1731</v>
      </c>
      <c r="D6" s="24">
        <v>1718</v>
      </c>
      <c r="E6" s="24">
        <v>1695</v>
      </c>
      <c r="F6" s="24">
        <v>1727</v>
      </c>
      <c r="G6" s="24">
        <v>1738</v>
      </c>
      <c r="H6" s="24">
        <v>1727</v>
      </c>
      <c r="I6" s="24">
        <v>1714</v>
      </c>
      <c r="J6" s="24">
        <v>1707</v>
      </c>
      <c r="K6" s="24">
        <v>1711</v>
      </c>
      <c r="L6" s="24">
        <v>1692</v>
      </c>
      <c r="M6" s="24">
        <v>1670</v>
      </c>
      <c r="N6" s="24">
        <v>1654</v>
      </c>
      <c r="O6" s="24">
        <v>1644</v>
      </c>
      <c r="P6" s="46">
        <v>1611</v>
      </c>
      <c r="Q6" s="63">
        <v>1599</v>
      </c>
    </row>
    <row r="7" spans="1:17" ht="14.25">
      <c r="A7" s="2" t="s">
        <v>3</v>
      </c>
      <c r="B7" s="23">
        <v>372</v>
      </c>
      <c r="C7" s="23">
        <v>365</v>
      </c>
      <c r="D7" s="23">
        <v>379</v>
      </c>
      <c r="E7" s="23">
        <v>393</v>
      </c>
      <c r="F7" s="23">
        <v>393</v>
      </c>
      <c r="G7" s="23">
        <v>400</v>
      </c>
      <c r="H7" s="23">
        <v>396</v>
      </c>
      <c r="I7" s="23">
        <v>401</v>
      </c>
      <c r="J7" s="23">
        <v>398</v>
      </c>
      <c r="K7" s="23">
        <v>401</v>
      </c>
      <c r="L7" s="23">
        <v>394</v>
      </c>
      <c r="M7" s="23">
        <v>403</v>
      </c>
      <c r="N7" s="23">
        <v>401</v>
      </c>
      <c r="O7" s="23">
        <v>398</v>
      </c>
      <c r="P7" s="45">
        <v>393</v>
      </c>
      <c r="Q7" s="64">
        <v>397</v>
      </c>
    </row>
    <row r="8" spans="1:17" ht="14.25">
      <c r="A8" s="2" t="s">
        <v>4</v>
      </c>
      <c r="B8" s="24">
        <v>1518</v>
      </c>
      <c r="C8" s="24">
        <v>1542</v>
      </c>
      <c r="D8" s="24">
        <v>1537</v>
      </c>
      <c r="E8" s="24">
        <v>1529</v>
      </c>
      <c r="F8" s="24">
        <v>1537</v>
      </c>
      <c r="G8" s="24">
        <v>1507</v>
      </c>
      <c r="H8" s="24">
        <v>1503</v>
      </c>
      <c r="I8" s="24">
        <v>1499</v>
      </c>
      <c r="J8" s="24">
        <v>1482</v>
      </c>
      <c r="K8" s="24">
        <v>1474</v>
      </c>
      <c r="L8" s="24">
        <v>1461</v>
      </c>
      <c r="M8" s="24">
        <v>1437</v>
      </c>
      <c r="N8" s="24">
        <v>1416</v>
      </c>
      <c r="O8" s="24">
        <v>1399</v>
      </c>
      <c r="P8" s="46">
        <v>1388</v>
      </c>
      <c r="Q8" s="63">
        <v>1380</v>
      </c>
    </row>
    <row r="9" spans="1:17" ht="14.25">
      <c r="A9" s="2" t="s">
        <v>5</v>
      </c>
      <c r="B9" s="24">
        <v>1848</v>
      </c>
      <c r="C9" s="24">
        <v>1870</v>
      </c>
      <c r="D9" s="24">
        <v>1875</v>
      </c>
      <c r="E9" s="24">
        <v>1871</v>
      </c>
      <c r="F9" s="24">
        <v>1901</v>
      </c>
      <c r="G9" s="24">
        <v>1907</v>
      </c>
      <c r="H9" s="24">
        <v>1938</v>
      </c>
      <c r="I9" s="24">
        <v>1946</v>
      </c>
      <c r="J9" s="24">
        <v>1965</v>
      </c>
      <c r="K9" s="24">
        <v>1962</v>
      </c>
      <c r="L9" s="24">
        <v>1952</v>
      </c>
      <c r="M9" s="24">
        <v>1981</v>
      </c>
      <c r="N9" s="24">
        <v>1942</v>
      </c>
      <c r="O9" s="24">
        <v>1894</v>
      </c>
      <c r="P9" s="46">
        <v>1892</v>
      </c>
      <c r="Q9" s="63">
        <v>1896</v>
      </c>
    </row>
    <row r="10" spans="1:17" ht="14.25">
      <c r="A10" s="2" t="s">
        <v>6</v>
      </c>
      <c r="B10" s="24">
        <v>2907</v>
      </c>
      <c r="C10" s="24">
        <v>2950</v>
      </c>
      <c r="D10" s="24">
        <v>3012</v>
      </c>
      <c r="E10" s="24">
        <v>3039</v>
      </c>
      <c r="F10" s="24">
        <v>3105</v>
      </c>
      <c r="G10" s="24">
        <v>3142</v>
      </c>
      <c r="H10" s="24">
        <v>3198</v>
      </c>
      <c r="I10" s="24">
        <v>3264</v>
      </c>
      <c r="J10" s="24">
        <v>3294</v>
      </c>
      <c r="K10" s="24">
        <v>3345</v>
      </c>
      <c r="L10" s="24">
        <v>3347</v>
      </c>
      <c r="M10" s="24">
        <v>3332</v>
      </c>
      <c r="N10" s="24">
        <v>3334</v>
      </c>
      <c r="O10" s="24">
        <v>3404</v>
      </c>
      <c r="P10" s="46">
        <v>3409</v>
      </c>
      <c r="Q10" s="63">
        <v>3363</v>
      </c>
    </row>
    <row r="11" spans="1:17" ht="14.25">
      <c r="A11" s="2" t="s">
        <v>7</v>
      </c>
      <c r="B11" s="24">
        <v>2241</v>
      </c>
      <c r="C11" s="24">
        <v>2258</v>
      </c>
      <c r="D11" s="24">
        <v>2297</v>
      </c>
      <c r="E11" s="24">
        <v>2389</v>
      </c>
      <c r="F11" s="24">
        <v>2430</v>
      </c>
      <c r="G11" s="24">
        <v>2474</v>
      </c>
      <c r="H11" s="24">
        <v>2506</v>
      </c>
      <c r="I11" s="24">
        <v>2528</v>
      </c>
      <c r="J11" s="24">
        <v>2548</v>
      </c>
      <c r="K11" s="24">
        <v>2545</v>
      </c>
      <c r="L11" s="24">
        <v>2545</v>
      </c>
      <c r="M11" s="24">
        <v>2566</v>
      </c>
      <c r="N11" s="24">
        <v>2544</v>
      </c>
      <c r="O11" s="24">
        <v>2561</v>
      </c>
      <c r="P11" s="46">
        <v>2551</v>
      </c>
      <c r="Q11" s="63">
        <v>2565</v>
      </c>
    </row>
    <row r="12" spans="1:17" ht="14.25">
      <c r="A12" s="35" t="s">
        <v>8</v>
      </c>
      <c r="B12" s="23">
        <v>997</v>
      </c>
      <c r="C12" s="23">
        <v>997</v>
      </c>
      <c r="D12" s="24">
        <v>1007</v>
      </c>
      <c r="E12" s="24">
        <v>1012</v>
      </c>
      <c r="F12" s="24">
        <v>1002</v>
      </c>
      <c r="G12" s="24">
        <v>1016</v>
      </c>
      <c r="H12" s="24">
        <v>1022</v>
      </c>
      <c r="I12" s="24">
        <v>1034</v>
      </c>
      <c r="J12" s="24">
        <v>1039</v>
      </c>
      <c r="K12" s="24">
        <v>1051</v>
      </c>
      <c r="L12" s="24">
        <v>1050</v>
      </c>
      <c r="M12" s="24">
        <v>1046</v>
      </c>
      <c r="N12" s="24">
        <v>1042</v>
      </c>
      <c r="O12" s="24">
        <v>1041</v>
      </c>
      <c r="P12" s="46">
        <v>1021</v>
      </c>
      <c r="Q12" s="63">
        <v>1014</v>
      </c>
    </row>
    <row r="13" spans="1:17" ht="14.25">
      <c r="A13" s="29" t="s">
        <v>9</v>
      </c>
      <c r="B13" s="8"/>
      <c r="C13" s="8"/>
      <c r="D13" s="8"/>
      <c r="E13" s="8"/>
      <c r="F13" s="8"/>
      <c r="G13" s="8"/>
      <c r="H13" s="8"/>
      <c r="I13" s="8"/>
      <c r="J13" s="8"/>
      <c r="K13" s="8"/>
      <c r="L13" s="8"/>
      <c r="M13" s="8"/>
      <c r="N13" s="8"/>
      <c r="O13" s="8"/>
      <c r="P13" s="16"/>
      <c r="Q13" s="63"/>
    </row>
    <row r="14" spans="1:17" ht="14.25">
      <c r="A14" s="2" t="s">
        <v>10</v>
      </c>
      <c r="B14" s="24">
        <v>1855</v>
      </c>
      <c r="C14" s="24">
        <v>1862</v>
      </c>
      <c r="D14" s="24">
        <v>1880</v>
      </c>
      <c r="E14" s="24">
        <v>1940</v>
      </c>
      <c r="F14" s="24">
        <v>1975</v>
      </c>
      <c r="G14" s="24">
        <v>2004</v>
      </c>
      <c r="H14" s="24">
        <v>1996</v>
      </c>
      <c r="I14" s="24">
        <v>1983</v>
      </c>
      <c r="J14" s="24">
        <v>2003</v>
      </c>
      <c r="K14" s="24">
        <v>1994</v>
      </c>
      <c r="L14" s="24">
        <v>1993</v>
      </c>
      <c r="M14" s="24">
        <v>2002</v>
      </c>
      <c r="N14" s="24">
        <v>1999</v>
      </c>
      <c r="O14" s="24">
        <v>1980</v>
      </c>
      <c r="P14" s="46">
        <v>1994</v>
      </c>
      <c r="Q14" s="63">
        <v>2013</v>
      </c>
    </row>
    <row r="15" spans="1:17" ht="14.25">
      <c r="A15" s="2" t="s">
        <v>11</v>
      </c>
      <c r="B15" s="24">
        <v>2946</v>
      </c>
      <c r="C15" s="24">
        <v>2999</v>
      </c>
      <c r="D15" s="24">
        <v>3017</v>
      </c>
      <c r="E15" s="24">
        <v>3062</v>
      </c>
      <c r="F15" s="24">
        <v>3107</v>
      </c>
      <c r="G15" s="24">
        <v>3132</v>
      </c>
      <c r="H15" s="24">
        <v>3155</v>
      </c>
      <c r="I15" s="24">
        <v>3163</v>
      </c>
      <c r="J15" s="24">
        <v>3184</v>
      </c>
      <c r="K15" s="24">
        <v>3173</v>
      </c>
      <c r="L15" s="24">
        <v>3178</v>
      </c>
      <c r="M15" s="24">
        <v>3266</v>
      </c>
      <c r="N15" s="24">
        <v>3278</v>
      </c>
      <c r="O15" s="24">
        <v>3285</v>
      </c>
      <c r="P15" s="46">
        <v>3299</v>
      </c>
      <c r="Q15" s="63">
        <v>3289</v>
      </c>
    </row>
    <row r="16" spans="1:17" ht="14.25">
      <c r="A16" s="2" t="s">
        <v>12</v>
      </c>
      <c r="B16" s="24">
        <v>5170</v>
      </c>
      <c r="C16" s="24">
        <v>5301</v>
      </c>
      <c r="D16" s="24">
        <v>5379</v>
      </c>
      <c r="E16" s="24">
        <v>5446</v>
      </c>
      <c r="F16" s="24">
        <v>5590</v>
      </c>
      <c r="G16" s="24">
        <v>5675</v>
      </c>
      <c r="H16" s="24">
        <v>5741</v>
      </c>
      <c r="I16" s="24">
        <v>5806</v>
      </c>
      <c r="J16" s="24">
        <v>5857</v>
      </c>
      <c r="K16" s="24">
        <v>5787</v>
      </c>
      <c r="L16" s="24">
        <v>5760</v>
      </c>
      <c r="M16" s="24">
        <v>5776</v>
      </c>
      <c r="N16" s="24">
        <v>5732</v>
      </c>
      <c r="O16" s="24">
        <v>5690</v>
      </c>
      <c r="P16" s="46">
        <v>5729</v>
      </c>
      <c r="Q16" s="63">
        <v>5758</v>
      </c>
    </row>
    <row r="17" spans="1:17" ht="14.25">
      <c r="A17" s="2" t="s">
        <v>13</v>
      </c>
      <c r="B17" s="24">
        <v>1948</v>
      </c>
      <c r="C17" s="24">
        <v>1972</v>
      </c>
      <c r="D17" s="24">
        <v>2012</v>
      </c>
      <c r="E17" s="24">
        <v>2004</v>
      </c>
      <c r="F17" s="24">
        <v>2060</v>
      </c>
      <c r="G17" s="24">
        <v>2064</v>
      </c>
      <c r="H17" s="24">
        <v>2068</v>
      </c>
      <c r="I17" s="24">
        <v>2102</v>
      </c>
      <c r="J17" s="24">
        <v>2097</v>
      </c>
      <c r="K17" s="24">
        <v>2102</v>
      </c>
      <c r="L17" s="24">
        <v>2095</v>
      </c>
      <c r="M17" s="24">
        <v>2100</v>
      </c>
      <c r="N17" s="24">
        <v>2087</v>
      </c>
      <c r="O17" s="24">
        <v>2067</v>
      </c>
      <c r="P17" s="46">
        <v>2064</v>
      </c>
      <c r="Q17" s="63">
        <v>2070</v>
      </c>
    </row>
    <row r="18" spans="1:17" ht="14.25">
      <c r="A18" s="2" t="s">
        <v>14</v>
      </c>
      <c r="B18" s="24">
        <v>2113</v>
      </c>
      <c r="C18" s="24">
        <v>2170</v>
      </c>
      <c r="D18" s="24">
        <v>2262</v>
      </c>
      <c r="E18" s="24">
        <v>2291</v>
      </c>
      <c r="F18" s="24">
        <v>2323</v>
      </c>
      <c r="G18" s="24">
        <v>2388</v>
      </c>
      <c r="H18" s="24">
        <v>2396</v>
      </c>
      <c r="I18" s="24">
        <v>2415</v>
      </c>
      <c r="J18" s="24">
        <v>2442</v>
      </c>
      <c r="K18" s="24">
        <v>2421</v>
      </c>
      <c r="L18" s="24">
        <v>2420</v>
      </c>
      <c r="M18" s="24">
        <v>2401</v>
      </c>
      <c r="N18" s="24">
        <v>2389</v>
      </c>
      <c r="O18" s="24">
        <v>2377</v>
      </c>
      <c r="P18" s="46">
        <v>2356</v>
      </c>
      <c r="Q18" s="63">
        <v>2366</v>
      </c>
    </row>
    <row r="19" spans="1:17" ht="14.25">
      <c r="A19" s="2" t="s">
        <v>15</v>
      </c>
      <c r="B19" s="23">
        <v>140</v>
      </c>
      <c r="C19" s="23">
        <v>136</v>
      </c>
      <c r="D19" s="23">
        <v>133</v>
      </c>
      <c r="E19" s="23">
        <v>127</v>
      </c>
      <c r="F19" s="23">
        <v>125</v>
      </c>
      <c r="G19" s="23">
        <v>119</v>
      </c>
      <c r="H19" s="23">
        <v>117</v>
      </c>
      <c r="I19" s="23">
        <v>116</v>
      </c>
      <c r="J19" s="23">
        <v>108</v>
      </c>
      <c r="K19" s="23">
        <v>107</v>
      </c>
      <c r="L19" s="23">
        <v>100</v>
      </c>
      <c r="M19" s="23">
        <v>99</v>
      </c>
      <c r="N19" s="23">
        <v>92</v>
      </c>
      <c r="O19" s="23">
        <v>91</v>
      </c>
      <c r="P19" s="45">
        <v>87</v>
      </c>
      <c r="Q19" s="63">
        <v>87</v>
      </c>
    </row>
    <row r="20" spans="1:17" ht="14.25">
      <c r="A20" s="2" t="s">
        <v>16</v>
      </c>
      <c r="B20" s="23">
        <v>611</v>
      </c>
      <c r="C20" s="23">
        <v>600</v>
      </c>
      <c r="D20" s="23">
        <v>606</v>
      </c>
      <c r="E20" s="23">
        <v>609</v>
      </c>
      <c r="F20" s="23">
        <v>612</v>
      </c>
      <c r="G20" s="23">
        <v>602</v>
      </c>
      <c r="H20" s="23">
        <v>598</v>
      </c>
      <c r="I20" s="23">
        <v>595</v>
      </c>
      <c r="J20" s="23">
        <v>590</v>
      </c>
      <c r="K20" s="23">
        <v>581</v>
      </c>
      <c r="L20" s="23">
        <v>557</v>
      </c>
      <c r="M20" s="23">
        <v>547</v>
      </c>
      <c r="N20" s="23">
        <v>451</v>
      </c>
      <c r="O20" s="23">
        <v>549</v>
      </c>
      <c r="P20" s="45">
        <v>523</v>
      </c>
      <c r="Q20" s="63">
        <v>510</v>
      </c>
    </row>
    <row r="21" spans="1:17" ht="14.25">
      <c r="A21" s="2" t="s">
        <v>17</v>
      </c>
      <c r="B21" s="23">
        <v>405</v>
      </c>
      <c r="C21" s="23">
        <v>415</v>
      </c>
      <c r="D21" s="23">
        <v>415</v>
      </c>
      <c r="E21" s="23">
        <v>407</v>
      </c>
      <c r="F21" s="23">
        <v>393</v>
      </c>
      <c r="G21" s="23">
        <v>391</v>
      </c>
      <c r="H21" s="23">
        <v>386</v>
      </c>
      <c r="I21" s="23">
        <v>385</v>
      </c>
      <c r="J21" s="23">
        <v>384</v>
      </c>
      <c r="K21" s="23">
        <v>364</v>
      </c>
      <c r="L21" s="23">
        <v>368</v>
      </c>
      <c r="M21" s="23">
        <v>365</v>
      </c>
      <c r="N21" s="23">
        <v>353</v>
      </c>
      <c r="O21" s="23">
        <v>345</v>
      </c>
      <c r="P21" s="45">
        <v>341</v>
      </c>
      <c r="Q21" s="63">
        <v>338</v>
      </c>
    </row>
    <row r="22" spans="1:17" ht="14.25">
      <c r="A22" s="2" t="s">
        <v>18</v>
      </c>
      <c r="B22" s="24">
        <v>1734</v>
      </c>
      <c r="C22" s="24">
        <v>1770</v>
      </c>
      <c r="D22" s="24">
        <v>1851</v>
      </c>
      <c r="E22" s="24">
        <v>1885</v>
      </c>
      <c r="F22" s="24">
        <v>1915</v>
      </c>
      <c r="G22" s="24">
        <v>1936</v>
      </c>
      <c r="H22" s="24">
        <v>1953</v>
      </c>
      <c r="I22" s="24">
        <v>1961</v>
      </c>
      <c r="J22" s="24">
        <v>1979</v>
      </c>
      <c r="K22" s="24">
        <v>1990</v>
      </c>
      <c r="L22" s="24">
        <v>1984</v>
      </c>
      <c r="M22" s="24">
        <v>2011</v>
      </c>
      <c r="N22" s="24">
        <v>2033</v>
      </c>
      <c r="O22" s="24">
        <v>2047</v>
      </c>
      <c r="P22" s="46">
        <v>2023</v>
      </c>
      <c r="Q22" s="63">
        <v>2029</v>
      </c>
    </row>
    <row r="23" spans="1:17" ht="14.25">
      <c r="A23" s="2" t="s">
        <v>19</v>
      </c>
      <c r="B23" s="23">
        <v>933</v>
      </c>
      <c r="C23" s="23">
        <v>925</v>
      </c>
      <c r="D23" s="23">
        <v>911</v>
      </c>
      <c r="E23" s="23">
        <v>885</v>
      </c>
      <c r="F23" s="23">
        <v>873</v>
      </c>
      <c r="G23" s="23">
        <v>850</v>
      </c>
      <c r="H23" s="23">
        <v>843</v>
      </c>
      <c r="I23" s="23">
        <v>822</v>
      </c>
      <c r="J23" s="23">
        <v>824</v>
      </c>
      <c r="K23" s="23">
        <v>803</v>
      </c>
      <c r="L23" s="23">
        <v>773</v>
      </c>
      <c r="M23" s="23">
        <v>766</v>
      </c>
      <c r="N23" s="23">
        <v>748</v>
      </c>
      <c r="O23" s="23">
        <v>720</v>
      </c>
      <c r="P23" s="45">
        <v>702</v>
      </c>
      <c r="Q23" s="63">
        <v>700</v>
      </c>
    </row>
    <row r="24" spans="1:17" ht="14.25">
      <c r="A24" s="2" t="s">
        <v>20</v>
      </c>
      <c r="B24" s="24">
        <v>1105</v>
      </c>
      <c r="C24" s="24">
        <v>1082</v>
      </c>
      <c r="D24" s="24">
        <v>1063</v>
      </c>
      <c r="E24" s="24">
        <v>1056</v>
      </c>
      <c r="F24" s="24">
        <v>1056</v>
      </c>
      <c r="G24" s="24">
        <v>1011</v>
      </c>
      <c r="H24" s="24">
        <v>1025</v>
      </c>
      <c r="I24" s="24">
        <v>1010</v>
      </c>
      <c r="J24" s="24">
        <v>1004</v>
      </c>
      <c r="K24" s="23">
        <v>974</v>
      </c>
      <c r="L24" s="23">
        <v>909</v>
      </c>
      <c r="M24" s="23">
        <v>909</v>
      </c>
      <c r="N24" s="23">
        <v>882</v>
      </c>
      <c r="O24" s="23">
        <v>865</v>
      </c>
      <c r="P24" s="45">
        <v>841</v>
      </c>
      <c r="Q24" s="63">
        <v>820</v>
      </c>
    </row>
    <row r="25" spans="1:17" ht="14.25">
      <c r="A25" s="2" t="s">
        <v>21</v>
      </c>
      <c r="B25" s="24">
        <v>5767</v>
      </c>
      <c r="C25" s="24">
        <v>5889</v>
      </c>
      <c r="D25" s="24">
        <v>6027</v>
      </c>
      <c r="E25" s="24">
        <v>6151</v>
      </c>
      <c r="F25" s="24">
        <v>6294</v>
      </c>
      <c r="G25" s="24">
        <v>6429</v>
      </c>
      <c r="H25" s="24">
        <v>6513</v>
      </c>
      <c r="I25" s="24">
        <v>6605</v>
      </c>
      <c r="J25" s="24">
        <v>6670</v>
      </c>
      <c r="K25" s="24">
        <v>6696</v>
      </c>
      <c r="L25" s="24">
        <v>6583</v>
      </c>
      <c r="M25" s="24">
        <v>6565</v>
      </c>
      <c r="N25" s="24">
        <v>6580</v>
      </c>
      <c r="O25" s="24">
        <v>6754</v>
      </c>
      <c r="P25" s="46">
        <v>6774</v>
      </c>
      <c r="Q25" s="63">
        <v>6753</v>
      </c>
    </row>
    <row r="26" spans="1:17" ht="14.25">
      <c r="A26" s="2" t="s">
        <v>22</v>
      </c>
      <c r="B26" s="23">
        <v>795</v>
      </c>
      <c r="C26" s="23">
        <v>818</v>
      </c>
      <c r="D26" s="23">
        <v>844</v>
      </c>
      <c r="E26" s="23">
        <v>875</v>
      </c>
      <c r="F26" s="23">
        <v>893</v>
      </c>
      <c r="G26" s="23">
        <v>896</v>
      </c>
      <c r="H26" s="23">
        <v>913</v>
      </c>
      <c r="I26" s="23">
        <v>922</v>
      </c>
      <c r="J26" s="23">
        <v>931</v>
      </c>
      <c r="K26" s="23">
        <v>951</v>
      </c>
      <c r="L26" s="23">
        <v>955</v>
      </c>
      <c r="M26" s="23">
        <v>961</v>
      </c>
      <c r="N26" s="23">
        <v>975</v>
      </c>
      <c r="O26" s="23">
        <v>981</v>
      </c>
      <c r="P26" s="45">
        <v>978</v>
      </c>
      <c r="Q26" s="63">
        <v>989</v>
      </c>
    </row>
    <row r="27" spans="1:17" ht="14.25">
      <c r="A27" s="2" t="s">
        <v>23</v>
      </c>
      <c r="B27" s="24">
        <v>1634</v>
      </c>
      <c r="C27" s="24">
        <v>1701</v>
      </c>
      <c r="D27" s="24">
        <v>1780</v>
      </c>
      <c r="E27" s="24">
        <v>1922</v>
      </c>
      <c r="F27" s="24">
        <v>1996</v>
      </c>
      <c r="G27" s="24">
        <v>2062</v>
      </c>
      <c r="H27" s="24">
        <v>2150</v>
      </c>
      <c r="I27" s="24">
        <v>2212</v>
      </c>
      <c r="J27" s="24">
        <v>2259</v>
      </c>
      <c r="K27" s="24">
        <v>2279</v>
      </c>
      <c r="L27" s="24">
        <v>2312</v>
      </c>
      <c r="M27" s="24">
        <v>2329</v>
      </c>
      <c r="N27" s="24">
        <v>2329</v>
      </c>
      <c r="O27" s="24">
        <v>2352</v>
      </c>
      <c r="P27" s="46">
        <v>2388</v>
      </c>
      <c r="Q27" s="63">
        <v>2406</v>
      </c>
    </row>
    <row r="28" spans="1:17" ht="14.25">
      <c r="A28" s="2" t="s">
        <v>24</v>
      </c>
      <c r="B28" s="24">
        <v>1582</v>
      </c>
      <c r="C28" s="24">
        <v>1614</v>
      </c>
      <c r="D28" s="24">
        <v>1663</v>
      </c>
      <c r="E28" s="24">
        <v>1725</v>
      </c>
      <c r="F28" s="24">
        <v>1758</v>
      </c>
      <c r="G28" s="24">
        <v>1831</v>
      </c>
      <c r="H28" s="24">
        <v>1848</v>
      </c>
      <c r="I28" s="24">
        <v>1865</v>
      </c>
      <c r="J28" s="24">
        <v>1879</v>
      </c>
      <c r="K28" s="24">
        <v>1900</v>
      </c>
      <c r="L28" s="24">
        <v>1927</v>
      </c>
      <c r="M28" s="24">
        <v>1925</v>
      </c>
      <c r="N28" s="24">
        <v>1932</v>
      </c>
      <c r="O28" s="24">
        <v>1930</v>
      </c>
      <c r="P28" s="46">
        <v>1934</v>
      </c>
      <c r="Q28" s="63">
        <v>1915</v>
      </c>
    </row>
    <row r="29" spans="1:17" ht="14.25">
      <c r="A29" s="2" t="s">
        <v>25</v>
      </c>
      <c r="B29" s="24">
        <v>1086</v>
      </c>
      <c r="C29" s="24">
        <v>1091</v>
      </c>
      <c r="D29" s="24">
        <v>1100</v>
      </c>
      <c r="E29" s="24">
        <v>1107</v>
      </c>
      <c r="F29" s="24">
        <v>1102</v>
      </c>
      <c r="G29" s="24">
        <v>1125</v>
      </c>
      <c r="H29" s="24">
        <v>1126</v>
      </c>
      <c r="I29" s="24">
        <v>1190</v>
      </c>
      <c r="J29" s="24">
        <v>1181</v>
      </c>
      <c r="K29" s="24">
        <v>1257</v>
      </c>
      <c r="L29" s="24">
        <v>1153</v>
      </c>
      <c r="M29" s="24">
        <v>1161</v>
      </c>
      <c r="N29" s="24">
        <v>1204</v>
      </c>
      <c r="O29" s="24">
        <v>1216</v>
      </c>
      <c r="P29" s="46">
        <v>1186</v>
      </c>
      <c r="Q29" s="63">
        <v>1191</v>
      </c>
    </row>
    <row r="30" spans="1:17" ht="14.25">
      <c r="A30" s="2" t="s">
        <v>26</v>
      </c>
      <c r="B30" s="24">
        <v>1805</v>
      </c>
      <c r="C30" s="24">
        <v>1814</v>
      </c>
      <c r="D30" s="24">
        <v>1843</v>
      </c>
      <c r="E30" s="24">
        <v>1847</v>
      </c>
      <c r="F30" s="24">
        <v>1862</v>
      </c>
      <c r="G30" s="24">
        <v>1882</v>
      </c>
      <c r="H30" s="24">
        <v>1881</v>
      </c>
      <c r="I30" s="24">
        <v>1879</v>
      </c>
      <c r="J30" s="24">
        <v>1872</v>
      </c>
      <c r="K30" s="24">
        <v>1883</v>
      </c>
      <c r="L30" s="24">
        <v>1851</v>
      </c>
      <c r="M30" s="24">
        <v>1857</v>
      </c>
      <c r="N30" s="24">
        <v>1834</v>
      </c>
      <c r="O30" s="24">
        <v>1822</v>
      </c>
      <c r="P30" s="46">
        <v>1796</v>
      </c>
      <c r="Q30" s="63">
        <v>1800</v>
      </c>
    </row>
    <row r="31" spans="1:17" ht="14.25">
      <c r="A31" s="2" t="s">
        <v>27</v>
      </c>
      <c r="B31" s="24">
        <v>2197</v>
      </c>
      <c r="C31" s="24">
        <v>2218</v>
      </c>
      <c r="D31" s="24">
        <v>2228</v>
      </c>
      <c r="E31" s="24">
        <v>2246</v>
      </c>
      <c r="F31" s="24">
        <v>2288</v>
      </c>
      <c r="G31" s="24">
        <v>2331</v>
      </c>
      <c r="H31" s="24">
        <v>2313</v>
      </c>
      <c r="I31" s="24">
        <v>2307</v>
      </c>
      <c r="J31" s="24">
        <v>2314</v>
      </c>
      <c r="K31" s="24">
        <v>2337</v>
      </c>
      <c r="L31" s="24">
        <v>2288</v>
      </c>
      <c r="M31" s="24">
        <v>2267</v>
      </c>
      <c r="N31" s="24">
        <v>2263</v>
      </c>
      <c r="O31" s="24">
        <v>2278</v>
      </c>
      <c r="P31" s="46">
        <v>2291</v>
      </c>
      <c r="Q31" s="63">
        <v>2269</v>
      </c>
    </row>
    <row r="32" spans="1:17" ht="14.25">
      <c r="A32" s="2" t="s">
        <v>28</v>
      </c>
      <c r="B32" s="23">
        <v>680</v>
      </c>
      <c r="C32" s="23">
        <v>680</v>
      </c>
      <c r="D32" s="23">
        <v>666</v>
      </c>
      <c r="E32" s="23">
        <v>651</v>
      </c>
      <c r="F32" s="23">
        <v>649</v>
      </c>
      <c r="G32" s="23">
        <v>645</v>
      </c>
      <c r="H32" s="23">
        <v>641</v>
      </c>
      <c r="I32" s="23">
        <v>635</v>
      </c>
      <c r="J32" s="23">
        <v>620</v>
      </c>
      <c r="K32" s="23">
        <v>614</v>
      </c>
      <c r="L32" s="23">
        <v>611</v>
      </c>
      <c r="M32" s="23">
        <v>601</v>
      </c>
      <c r="N32" s="23">
        <v>582</v>
      </c>
      <c r="O32" s="23">
        <v>570</v>
      </c>
      <c r="P32" s="45">
        <v>558</v>
      </c>
      <c r="Q32" s="63">
        <v>555</v>
      </c>
    </row>
    <row r="33" spans="1:17" ht="14.25">
      <c r="A33" s="29" t="s">
        <v>29</v>
      </c>
      <c r="B33" s="8"/>
      <c r="C33" s="8"/>
      <c r="D33" s="8"/>
      <c r="E33" s="8"/>
      <c r="F33" s="8"/>
      <c r="G33" s="8"/>
      <c r="H33" s="8"/>
      <c r="I33" s="8"/>
      <c r="J33" s="8"/>
      <c r="K33" s="8"/>
      <c r="L33" s="8"/>
      <c r="M33" s="8"/>
      <c r="N33" s="8"/>
      <c r="O33" s="8"/>
      <c r="P33" s="16"/>
      <c r="Q33" s="65"/>
    </row>
    <row r="34" spans="1:17" ht="14.25">
      <c r="A34" s="2" t="s">
        <v>30</v>
      </c>
      <c r="B34" s="23">
        <v>419</v>
      </c>
      <c r="C34" s="23">
        <v>420</v>
      </c>
      <c r="D34" s="23">
        <v>422</v>
      </c>
      <c r="E34" s="23">
        <v>409</v>
      </c>
      <c r="F34" s="23">
        <v>401</v>
      </c>
      <c r="G34" s="23">
        <v>404</v>
      </c>
      <c r="H34" s="23">
        <v>389</v>
      </c>
      <c r="I34" s="23">
        <v>385</v>
      </c>
      <c r="J34" s="23">
        <v>376</v>
      </c>
      <c r="K34" s="23">
        <v>370</v>
      </c>
      <c r="L34" s="23">
        <v>366</v>
      </c>
      <c r="M34" s="23">
        <v>352</v>
      </c>
      <c r="N34" s="23">
        <v>342</v>
      </c>
      <c r="O34" s="23">
        <v>334</v>
      </c>
      <c r="P34" s="45">
        <v>322</v>
      </c>
      <c r="Q34" s="63">
        <v>319</v>
      </c>
    </row>
    <row r="35" spans="1:17" ht="14.25">
      <c r="A35" s="29" t="s">
        <v>31</v>
      </c>
      <c r="B35" s="8"/>
      <c r="C35" s="8"/>
      <c r="D35" s="8"/>
      <c r="E35" s="8"/>
      <c r="F35" s="8"/>
      <c r="G35" s="8"/>
      <c r="H35" s="8"/>
      <c r="I35" s="8"/>
      <c r="J35" s="8"/>
      <c r="K35" s="8"/>
      <c r="L35" s="8"/>
      <c r="M35" s="9"/>
      <c r="N35" s="9"/>
      <c r="O35" s="9"/>
      <c r="P35" s="16"/>
      <c r="Q35" s="65"/>
    </row>
    <row r="36" spans="1:17" ht="14.25">
      <c r="A36" s="2" t="s">
        <v>32</v>
      </c>
      <c r="B36" s="24">
        <v>43897</v>
      </c>
      <c r="C36" s="24">
        <v>44326</v>
      </c>
      <c r="D36" s="24">
        <v>44772</v>
      </c>
      <c r="E36" s="24">
        <v>45131</v>
      </c>
      <c r="F36" s="24">
        <v>45735</v>
      </c>
      <c r="G36" s="24">
        <v>46330</v>
      </c>
      <c r="H36" s="24">
        <v>46802</v>
      </c>
      <c r="I36" s="24">
        <v>47275</v>
      </c>
      <c r="J36" s="24">
        <v>47708</v>
      </c>
      <c r="K36" s="24">
        <v>47764</v>
      </c>
      <c r="L36" s="24">
        <v>47138</v>
      </c>
      <c r="M36" s="24">
        <v>47180</v>
      </c>
      <c r="N36" s="24">
        <v>47186</v>
      </c>
      <c r="O36" s="24">
        <v>47357</v>
      </c>
      <c r="P36" s="46">
        <v>47833</v>
      </c>
      <c r="Q36" s="63">
        <v>48289</v>
      </c>
    </row>
    <row r="37" spans="1:17" ht="14.25">
      <c r="A37" s="2" t="s">
        <v>33</v>
      </c>
      <c r="B37" s="24">
        <v>1046</v>
      </c>
      <c r="C37" s="24">
        <v>1067</v>
      </c>
      <c r="D37" s="24">
        <v>1065</v>
      </c>
      <c r="E37" s="24">
        <v>1059</v>
      </c>
      <c r="F37" s="24">
        <v>1067</v>
      </c>
      <c r="G37" s="24">
        <v>1062</v>
      </c>
      <c r="H37" s="24">
        <v>1061</v>
      </c>
      <c r="I37" s="24">
        <v>1061</v>
      </c>
      <c r="J37" s="24">
        <v>1074</v>
      </c>
      <c r="K37" s="24">
        <v>1080</v>
      </c>
      <c r="L37" s="24">
        <v>1073</v>
      </c>
      <c r="M37" s="24">
        <v>1059</v>
      </c>
      <c r="N37" s="24">
        <v>1058</v>
      </c>
      <c r="O37" s="24">
        <v>1069</v>
      </c>
      <c r="P37" s="46">
        <v>1064</v>
      </c>
      <c r="Q37" s="63">
        <v>1049</v>
      </c>
    </row>
    <row r="38" spans="1:17" ht="14.25">
      <c r="A38" s="2" t="s">
        <v>34</v>
      </c>
      <c r="B38" s="23">
        <v>333</v>
      </c>
      <c r="C38" s="23">
        <v>335</v>
      </c>
      <c r="D38" s="23">
        <v>334</v>
      </c>
      <c r="E38" s="23">
        <v>326</v>
      </c>
      <c r="F38" s="23">
        <v>327</v>
      </c>
      <c r="G38" s="23">
        <v>319</v>
      </c>
      <c r="H38" s="23">
        <v>317</v>
      </c>
      <c r="I38" s="23">
        <v>321</v>
      </c>
      <c r="J38" s="23">
        <v>323</v>
      </c>
      <c r="K38" s="23">
        <v>322</v>
      </c>
      <c r="L38" s="23">
        <v>324</v>
      </c>
      <c r="M38" s="23">
        <v>320</v>
      </c>
      <c r="N38" s="23">
        <v>325</v>
      </c>
      <c r="O38" s="23">
        <v>317</v>
      </c>
      <c r="P38" s="45">
        <v>315</v>
      </c>
      <c r="Q38" s="63">
        <v>309</v>
      </c>
    </row>
    <row r="39" spans="1:17" ht="14.25">
      <c r="A39" s="2" t="s">
        <v>35</v>
      </c>
      <c r="B39" s="24">
        <v>3114</v>
      </c>
      <c r="C39" s="24">
        <v>3210</v>
      </c>
      <c r="D39" s="24">
        <v>3316</v>
      </c>
      <c r="E39" s="24">
        <v>3428</v>
      </c>
      <c r="F39" s="24">
        <v>3525</v>
      </c>
      <c r="G39" s="24">
        <v>3627</v>
      </c>
      <c r="H39" s="24">
        <v>3685</v>
      </c>
      <c r="I39" s="24">
        <v>3756</v>
      </c>
      <c r="J39" s="24">
        <v>3791</v>
      </c>
      <c r="K39" s="24">
        <v>3840</v>
      </c>
      <c r="L39" s="24">
        <v>3826</v>
      </c>
      <c r="M39" s="24">
        <v>3858</v>
      </c>
      <c r="N39" s="24">
        <v>3874</v>
      </c>
      <c r="O39" s="24">
        <v>3893</v>
      </c>
      <c r="P39" s="46">
        <v>3922</v>
      </c>
      <c r="Q39" s="63">
        <v>3932</v>
      </c>
    </row>
    <row r="40" spans="1:17" ht="14.25">
      <c r="A40" s="2" t="s">
        <v>36</v>
      </c>
      <c r="B40" s="24">
        <v>2071</v>
      </c>
      <c r="C40" s="24">
        <v>2090</v>
      </c>
      <c r="D40" s="24">
        <v>2095</v>
      </c>
      <c r="E40" s="24">
        <v>2107</v>
      </c>
      <c r="F40" s="24">
        <v>2160</v>
      </c>
      <c r="G40" s="24">
        <v>2179</v>
      </c>
      <c r="H40" s="24">
        <v>2235</v>
      </c>
      <c r="I40" s="24">
        <v>2244</v>
      </c>
      <c r="J40" s="24">
        <v>2234</v>
      </c>
      <c r="K40" s="24">
        <v>2215</v>
      </c>
      <c r="L40" s="24">
        <v>2199</v>
      </c>
      <c r="M40" s="24">
        <v>2180</v>
      </c>
      <c r="N40" s="24">
        <v>2189</v>
      </c>
      <c r="O40" s="24">
        <v>2182</v>
      </c>
      <c r="P40" s="46">
        <v>2176</v>
      </c>
      <c r="Q40" s="63">
        <v>2194</v>
      </c>
    </row>
    <row r="41" spans="1:17" ht="14.25">
      <c r="A41" s="2" t="s">
        <v>37</v>
      </c>
      <c r="B41" s="24">
        <v>2226</v>
      </c>
      <c r="C41" s="24">
        <v>2285</v>
      </c>
      <c r="D41" s="24">
        <v>2345</v>
      </c>
      <c r="E41" s="24">
        <v>2412</v>
      </c>
      <c r="F41" s="24">
        <v>2459</v>
      </c>
      <c r="G41" s="24">
        <v>2508</v>
      </c>
      <c r="H41" s="24">
        <v>2582</v>
      </c>
      <c r="I41" s="24">
        <v>2642</v>
      </c>
      <c r="J41" s="24">
        <v>2685</v>
      </c>
      <c r="K41" s="24">
        <v>2720</v>
      </c>
      <c r="L41" s="24">
        <v>2704</v>
      </c>
      <c r="M41" s="24">
        <v>2721</v>
      </c>
      <c r="N41" s="24">
        <v>2724</v>
      </c>
      <c r="O41" s="24">
        <v>2733</v>
      </c>
      <c r="P41" s="46">
        <v>2715</v>
      </c>
      <c r="Q41" s="63">
        <v>2713</v>
      </c>
    </row>
    <row r="42" spans="1:17" ht="14.25">
      <c r="A42" s="2" t="s">
        <v>38</v>
      </c>
      <c r="B42" s="24">
        <v>2593</v>
      </c>
      <c r="C42" s="24">
        <v>2689</v>
      </c>
      <c r="D42" s="24">
        <v>2745</v>
      </c>
      <c r="E42" s="24">
        <v>2796</v>
      </c>
      <c r="F42" s="24">
        <v>2909</v>
      </c>
      <c r="G42" s="24">
        <v>2987</v>
      </c>
      <c r="H42" s="24">
        <v>3015</v>
      </c>
      <c r="I42" s="24">
        <v>3056</v>
      </c>
      <c r="J42" s="24">
        <v>3078</v>
      </c>
      <c r="K42" s="24">
        <v>3121</v>
      </c>
      <c r="L42" s="24">
        <v>3124</v>
      </c>
      <c r="M42" s="24">
        <v>3115</v>
      </c>
      <c r="N42" s="24">
        <v>3115</v>
      </c>
      <c r="O42" s="24">
        <v>3114</v>
      </c>
      <c r="P42" s="46">
        <v>3130</v>
      </c>
      <c r="Q42" s="63">
        <v>3127</v>
      </c>
    </row>
    <row r="43" spans="1:17" ht="14.25">
      <c r="A43" s="2" t="s">
        <v>39</v>
      </c>
      <c r="B43" s="24">
        <v>3812</v>
      </c>
      <c r="C43" s="24">
        <v>3980</v>
      </c>
      <c r="D43" s="24">
        <v>4162</v>
      </c>
      <c r="E43" s="24">
        <v>4289</v>
      </c>
      <c r="F43" s="24">
        <v>4477</v>
      </c>
      <c r="G43" s="24">
        <v>4616</v>
      </c>
      <c r="H43" s="24">
        <v>4737</v>
      </c>
      <c r="I43" s="24">
        <v>4818</v>
      </c>
      <c r="J43" s="24">
        <v>4969</v>
      </c>
      <c r="K43" s="24">
        <v>5018</v>
      </c>
      <c r="L43" s="24">
        <v>5023</v>
      </c>
      <c r="M43" s="24">
        <v>5045</v>
      </c>
      <c r="N43" s="24">
        <v>5046</v>
      </c>
      <c r="O43" s="24">
        <v>5117</v>
      </c>
      <c r="P43" s="46">
        <v>5109</v>
      </c>
      <c r="Q43" s="63">
        <v>5125</v>
      </c>
    </row>
    <row r="44" spans="1:17" ht="14.25">
      <c r="A44" s="2" t="s">
        <v>40</v>
      </c>
      <c r="B44" s="24">
        <v>2127</v>
      </c>
      <c r="C44" s="24">
        <v>2206</v>
      </c>
      <c r="D44" s="24">
        <v>2237</v>
      </c>
      <c r="E44" s="24">
        <v>2278</v>
      </c>
      <c r="F44" s="24">
        <v>2324</v>
      </c>
      <c r="G44" s="24">
        <v>2366</v>
      </c>
      <c r="H44" s="24">
        <v>2405</v>
      </c>
      <c r="I44" s="24">
        <v>2433</v>
      </c>
      <c r="J44" s="24">
        <v>2449</v>
      </c>
      <c r="K44" s="24">
        <v>2432</v>
      </c>
      <c r="L44" s="24">
        <v>2431</v>
      </c>
      <c r="M44" s="24">
        <v>2425</v>
      </c>
      <c r="N44" s="24">
        <v>2434</v>
      </c>
      <c r="O44" s="24">
        <v>2446</v>
      </c>
      <c r="P44" s="46">
        <v>2415</v>
      </c>
      <c r="Q44" s="63">
        <v>2404</v>
      </c>
    </row>
    <row r="45" spans="1:17" ht="14.25">
      <c r="A45" s="2" t="s">
        <v>41</v>
      </c>
      <c r="B45" s="23">
        <v>411</v>
      </c>
      <c r="C45" s="23">
        <v>418</v>
      </c>
      <c r="D45" s="23">
        <v>415</v>
      </c>
      <c r="E45" s="23">
        <v>418</v>
      </c>
      <c r="F45" s="23">
        <v>420</v>
      </c>
      <c r="G45" s="23">
        <v>421</v>
      </c>
      <c r="H45" s="23">
        <v>422</v>
      </c>
      <c r="I45" s="23">
        <v>415</v>
      </c>
      <c r="J45" s="23">
        <v>418</v>
      </c>
      <c r="K45" s="23">
        <v>406</v>
      </c>
      <c r="L45" s="23">
        <v>400</v>
      </c>
      <c r="M45" s="23">
        <v>388</v>
      </c>
      <c r="N45" s="23">
        <v>383</v>
      </c>
      <c r="O45" s="23">
        <v>386</v>
      </c>
      <c r="P45" s="45">
        <v>380</v>
      </c>
      <c r="Q45" s="63">
        <v>377</v>
      </c>
    </row>
    <row r="46" spans="1:17" ht="14.25">
      <c r="A46" s="2" t="s">
        <v>42</v>
      </c>
      <c r="B46" s="24">
        <v>1117</v>
      </c>
      <c r="C46" s="24">
        <v>1146</v>
      </c>
      <c r="D46" s="24">
        <v>1159</v>
      </c>
      <c r="E46" s="24">
        <v>1161</v>
      </c>
      <c r="F46" s="24">
        <v>1177</v>
      </c>
      <c r="G46" s="24">
        <v>1203</v>
      </c>
      <c r="H46" s="24">
        <v>1210</v>
      </c>
      <c r="I46" s="24">
        <v>1208</v>
      </c>
      <c r="J46" s="24">
        <v>1224</v>
      </c>
      <c r="K46" s="24">
        <v>1232</v>
      </c>
      <c r="L46" s="24">
        <v>1234</v>
      </c>
      <c r="M46" s="24">
        <v>1230</v>
      </c>
      <c r="N46" s="24">
        <v>1220</v>
      </c>
      <c r="O46" s="24">
        <v>1211</v>
      </c>
      <c r="P46" s="46">
        <v>1214</v>
      </c>
      <c r="Q46" s="63">
        <v>1215</v>
      </c>
    </row>
    <row r="47" spans="1:17" ht="14.25">
      <c r="A47" s="2" t="s">
        <v>43</v>
      </c>
      <c r="B47" s="24">
        <v>1110</v>
      </c>
      <c r="C47" s="24">
        <v>1123</v>
      </c>
      <c r="D47" s="24">
        <v>1130</v>
      </c>
      <c r="E47" s="24">
        <v>1136</v>
      </c>
      <c r="F47" s="24">
        <v>1150</v>
      </c>
      <c r="G47" s="24">
        <v>1160</v>
      </c>
      <c r="H47" s="24">
        <v>1160</v>
      </c>
      <c r="I47" s="24">
        <v>1153</v>
      </c>
      <c r="J47" s="24">
        <v>1163</v>
      </c>
      <c r="K47" s="24">
        <v>1172</v>
      </c>
      <c r="L47" s="24">
        <v>1188</v>
      </c>
      <c r="M47" s="24">
        <v>1197</v>
      </c>
      <c r="N47" s="24">
        <v>1212</v>
      </c>
      <c r="O47" s="24">
        <v>1222</v>
      </c>
      <c r="P47" s="46">
        <v>1237</v>
      </c>
      <c r="Q47" s="63">
        <v>1234</v>
      </c>
    </row>
    <row r="48" spans="1:17" ht="14.25">
      <c r="A48" s="2" t="s">
        <v>44</v>
      </c>
      <c r="B48" s="24">
        <v>1110</v>
      </c>
      <c r="C48" s="24">
        <v>1112</v>
      </c>
      <c r="D48" s="24">
        <v>1111</v>
      </c>
      <c r="E48" s="24">
        <v>1120</v>
      </c>
      <c r="F48" s="24">
        <v>1120</v>
      </c>
      <c r="G48" s="24">
        <v>1128</v>
      </c>
      <c r="H48" s="24">
        <v>1126</v>
      </c>
      <c r="I48" s="24">
        <v>1089</v>
      </c>
      <c r="J48" s="24">
        <v>1089</v>
      </c>
      <c r="K48" s="24">
        <v>1069</v>
      </c>
      <c r="L48" s="24">
        <v>1059</v>
      </c>
      <c r="M48" s="24">
        <v>1055</v>
      </c>
      <c r="N48" s="24">
        <v>1037</v>
      </c>
      <c r="O48" s="24">
        <v>1018</v>
      </c>
      <c r="P48" s="46">
        <v>1009</v>
      </c>
      <c r="Q48" s="63">
        <v>1001</v>
      </c>
    </row>
    <row r="49" spans="1:17" ht="14.25">
      <c r="A49" s="2" t="s">
        <v>45</v>
      </c>
      <c r="B49" s="24">
        <v>1601</v>
      </c>
      <c r="C49" s="24">
        <v>1658</v>
      </c>
      <c r="D49" s="24">
        <v>1719</v>
      </c>
      <c r="E49" s="24">
        <v>1795</v>
      </c>
      <c r="F49" s="24">
        <v>1860</v>
      </c>
      <c r="G49" s="24">
        <v>1901</v>
      </c>
      <c r="H49" s="24">
        <v>1900</v>
      </c>
      <c r="I49" s="24">
        <v>1938</v>
      </c>
      <c r="J49" s="24">
        <v>1941</v>
      </c>
      <c r="K49" s="24">
        <v>1935</v>
      </c>
      <c r="L49" s="24">
        <v>1933</v>
      </c>
      <c r="M49" s="24">
        <v>1920</v>
      </c>
      <c r="N49" s="24">
        <v>1926</v>
      </c>
      <c r="O49" s="24">
        <v>1913</v>
      </c>
      <c r="P49" s="46">
        <v>1916</v>
      </c>
      <c r="Q49" s="63">
        <v>1893</v>
      </c>
    </row>
    <row r="50" spans="1:17" ht="14.25">
      <c r="A50" s="2" t="s">
        <v>46</v>
      </c>
      <c r="B50" s="23">
        <v>758</v>
      </c>
      <c r="C50" s="23">
        <v>758</v>
      </c>
      <c r="D50" s="23">
        <v>756</v>
      </c>
      <c r="E50" s="23">
        <v>759</v>
      </c>
      <c r="F50" s="23">
        <v>767</v>
      </c>
      <c r="G50" s="23">
        <v>775</v>
      </c>
      <c r="H50" s="23">
        <v>776</v>
      </c>
      <c r="I50" s="23">
        <v>771</v>
      </c>
      <c r="J50" s="23">
        <v>775</v>
      </c>
      <c r="K50" s="23">
        <v>772</v>
      </c>
      <c r="L50" s="23">
        <v>751</v>
      </c>
      <c r="M50" s="23">
        <v>743</v>
      </c>
      <c r="N50" s="23">
        <v>738</v>
      </c>
      <c r="O50" s="23">
        <v>739</v>
      </c>
      <c r="P50" s="45">
        <v>727</v>
      </c>
      <c r="Q50" s="63">
        <v>732</v>
      </c>
    </row>
    <row r="51" spans="1:17" ht="14.25">
      <c r="A51" s="2" t="s">
        <v>47</v>
      </c>
      <c r="B51" s="23">
        <v>80</v>
      </c>
      <c r="C51" s="23">
        <v>82</v>
      </c>
      <c r="D51" s="23">
        <v>81</v>
      </c>
      <c r="E51" s="23">
        <v>71</v>
      </c>
      <c r="F51" s="23">
        <v>72</v>
      </c>
      <c r="G51" s="23">
        <v>73</v>
      </c>
      <c r="H51" s="23">
        <v>69</v>
      </c>
      <c r="I51" s="23">
        <v>69</v>
      </c>
      <c r="J51" s="23">
        <v>68</v>
      </c>
      <c r="K51" s="23">
        <v>62</v>
      </c>
      <c r="L51" s="23">
        <v>61</v>
      </c>
      <c r="M51" s="23">
        <v>58</v>
      </c>
      <c r="N51" s="23">
        <v>57</v>
      </c>
      <c r="O51" s="23">
        <v>59</v>
      </c>
      <c r="P51" s="45">
        <v>58</v>
      </c>
      <c r="Q51" s="63">
        <v>55</v>
      </c>
    </row>
    <row r="52" spans="1:17" ht="14.25">
      <c r="A52" s="2" t="s">
        <v>48</v>
      </c>
      <c r="B52" s="24">
        <v>1283</v>
      </c>
      <c r="C52" s="24">
        <v>1295</v>
      </c>
      <c r="D52" s="24">
        <v>1280</v>
      </c>
      <c r="E52" s="24">
        <v>1282</v>
      </c>
      <c r="F52" s="24">
        <v>1301</v>
      </c>
      <c r="G52" s="24">
        <v>1310</v>
      </c>
      <c r="H52" s="24">
        <v>1303</v>
      </c>
      <c r="I52" s="24">
        <v>1283</v>
      </c>
      <c r="J52" s="24">
        <v>1270</v>
      </c>
      <c r="K52" s="24">
        <v>1238</v>
      </c>
      <c r="L52" s="24">
        <v>1221</v>
      </c>
      <c r="M52" s="24">
        <v>1211</v>
      </c>
      <c r="N52" s="24">
        <v>1211</v>
      </c>
      <c r="O52" s="24">
        <v>1197</v>
      </c>
      <c r="P52" s="46">
        <v>1192</v>
      </c>
      <c r="Q52" s="66">
        <v>1187</v>
      </c>
    </row>
    <row r="53" spans="1:20" ht="14.25">
      <c r="A53" s="22" t="s">
        <v>79</v>
      </c>
      <c r="B53" s="11">
        <f aca="true" t="shared" si="0" ref="B53:I53">SUM(B4:B52)</f>
        <v>118087</v>
      </c>
      <c r="C53" s="11">
        <f t="shared" si="0"/>
        <v>119890</v>
      </c>
      <c r="D53" s="11">
        <f t="shared" si="0"/>
        <v>121563</v>
      </c>
      <c r="E53" s="11">
        <f t="shared" si="0"/>
        <v>123065</v>
      </c>
      <c r="F53" s="11">
        <f t="shared" si="0"/>
        <v>125169</v>
      </c>
      <c r="G53" s="11">
        <f t="shared" si="0"/>
        <v>126923</v>
      </c>
      <c r="H53" s="11">
        <f t="shared" si="0"/>
        <v>128159</v>
      </c>
      <c r="I53" s="11">
        <f t="shared" si="0"/>
        <v>129323</v>
      </c>
      <c r="J53" s="11">
        <f aca="true" t="shared" si="1" ref="J53:Q53">SUM(J4:J52)</f>
        <v>130354</v>
      </c>
      <c r="K53" s="11">
        <f t="shared" si="1"/>
        <v>130505</v>
      </c>
      <c r="L53" s="11">
        <f t="shared" si="1"/>
        <v>129359</v>
      </c>
      <c r="M53" s="11">
        <f t="shared" si="1"/>
        <v>129420</v>
      </c>
      <c r="N53" s="37">
        <f t="shared" si="1"/>
        <v>129141</v>
      </c>
      <c r="O53" s="43">
        <f t="shared" si="1"/>
        <v>129581</v>
      </c>
      <c r="P53" s="43">
        <f t="shared" si="1"/>
        <v>129865</v>
      </c>
      <c r="Q53" s="43">
        <f t="shared" si="1"/>
        <v>130240</v>
      </c>
      <c r="S53" s="4"/>
      <c r="T53" s="4"/>
    </row>
    <row r="54" spans="1:17" ht="16.5" customHeight="1">
      <c r="A54" s="68" t="s">
        <v>51</v>
      </c>
      <c r="B54" s="68"/>
      <c r="C54" s="68"/>
      <c r="D54" s="68"/>
      <c r="E54" s="68"/>
      <c r="F54" s="68"/>
      <c r="G54" s="68"/>
      <c r="H54" s="68"/>
      <c r="I54" s="68"/>
      <c r="J54" s="68"/>
      <c r="K54" s="68"/>
      <c r="L54" s="68"/>
      <c r="M54" s="68"/>
      <c r="N54" s="68"/>
      <c r="O54" s="68"/>
      <c r="P54" s="68"/>
      <c r="Q54" s="68"/>
    </row>
    <row r="55" spans="1:17" ht="16.5" customHeight="1">
      <c r="A55" s="22" t="s">
        <v>77</v>
      </c>
      <c r="B55" s="47">
        <v>1755380</v>
      </c>
      <c r="C55" s="47">
        <v>1790883</v>
      </c>
      <c r="D55" s="47">
        <v>1822066</v>
      </c>
      <c r="E55" s="47">
        <v>1851565</v>
      </c>
      <c r="F55" s="47">
        <v>1887194</v>
      </c>
      <c r="G55" s="47">
        <v>1922946</v>
      </c>
      <c r="H55" s="47">
        <v>1947388</v>
      </c>
      <c r="I55" s="47">
        <v>1970840</v>
      </c>
      <c r="J55" s="47">
        <v>1989874</v>
      </c>
      <c r="K55" s="47">
        <v>1998867</v>
      </c>
      <c r="L55" s="47">
        <v>1989082</v>
      </c>
      <c r="M55" s="47">
        <v>1992642</v>
      </c>
      <c r="N55" s="47">
        <v>1993607</v>
      </c>
      <c r="O55" s="47">
        <v>1997372</v>
      </c>
      <c r="P55" s="47">
        <v>2003011</v>
      </c>
      <c r="Q55" s="60">
        <v>2016419</v>
      </c>
    </row>
    <row r="56" spans="1:17" ht="16.5" customHeight="1">
      <c r="A56" s="22" t="s">
        <v>78</v>
      </c>
      <c r="B56" s="47">
        <v>22876102</v>
      </c>
      <c r="C56" s="47">
        <v>23310604</v>
      </c>
      <c r="D56" s="47">
        <v>23600370</v>
      </c>
      <c r="E56" s="47">
        <v>23907410</v>
      </c>
      <c r="F56" s="47">
        <v>24282485</v>
      </c>
      <c r="G56" s="47">
        <v>24641200</v>
      </c>
      <c r="H56" s="47">
        <v>24905042</v>
      </c>
      <c r="I56" s="47">
        <v>25175793</v>
      </c>
      <c r="J56" s="47">
        <v>25405663</v>
      </c>
      <c r="K56" s="47">
        <v>25872613</v>
      </c>
      <c r="L56" s="47">
        <v>25791690</v>
      </c>
      <c r="M56" s="47">
        <v>25816311</v>
      </c>
      <c r="N56" s="47">
        <v>25853547</v>
      </c>
      <c r="O56" s="47">
        <v>25937723</v>
      </c>
      <c r="P56" s="47">
        <v>25981996</v>
      </c>
      <c r="Q56" s="60">
        <v>26081199</v>
      </c>
    </row>
    <row r="57" ht="16.5" customHeight="1">
      <c r="A57" s="5" t="s">
        <v>80</v>
      </c>
    </row>
    <row r="58" spans="1:17" ht="16.5" customHeight="1">
      <c r="A58" s="5"/>
      <c r="B58" s="5"/>
      <c r="C58" s="5"/>
      <c r="D58" s="5"/>
      <c r="E58" s="5"/>
      <c r="F58" s="5"/>
      <c r="G58" s="5"/>
      <c r="H58" s="5"/>
      <c r="I58" s="5"/>
      <c r="J58" s="5"/>
      <c r="K58" s="5"/>
      <c r="L58" s="5"/>
      <c r="M58" s="5"/>
      <c r="N58" s="5"/>
      <c r="O58" s="5"/>
      <c r="P58" s="5"/>
      <c r="Q58" s="5"/>
    </row>
    <row r="59" spans="1:17" ht="14.25">
      <c r="A59" s="1" t="s">
        <v>75</v>
      </c>
      <c r="B59" s="7">
        <v>2003</v>
      </c>
      <c r="C59" s="7">
        <v>2004</v>
      </c>
      <c r="D59" s="7">
        <v>2005</v>
      </c>
      <c r="E59" s="7">
        <v>2006</v>
      </c>
      <c r="F59" s="7">
        <v>2007</v>
      </c>
      <c r="G59" s="7">
        <v>2008</v>
      </c>
      <c r="H59" s="7">
        <v>2009</v>
      </c>
      <c r="I59" s="7">
        <v>2010</v>
      </c>
      <c r="J59" s="7">
        <v>2011</v>
      </c>
      <c r="K59" s="7">
        <v>2012</v>
      </c>
      <c r="L59" s="7">
        <v>2013</v>
      </c>
      <c r="M59" s="7">
        <v>2014</v>
      </c>
      <c r="N59" s="36">
        <v>2015</v>
      </c>
      <c r="O59" s="48">
        <v>2016</v>
      </c>
      <c r="P59" s="7">
        <v>2017</v>
      </c>
      <c r="Q59" s="7">
        <v>2018</v>
      </c>
    </row>
    <row r="60" spans="1:17" ht="14.25">
      <c r="A60" s="6" t="s">
        <v>52</v>
      </c>
      <c r="B60" s="38">
        <f aca="true" t="shared" si="2" ref="B60:P60">+B36</f>
        <v>43897</v>
      </c>
      <c r="C60" s="38">
        <f t="shared" si="2"/>
        <v>44326</v>
      </c>
      <c r="D60" s="38">
        <f t="shared" si="2"/>
        <v>44772</v>
      </c>
      <c r="E60" s="38">
        <f t="shared" si="2"/>
        <v>45131</v>
      </c>
      <c r="F60" s="38">
        <f t="shared" si="2"/>
        <v>45735</v>
      </c>
      <c r="G60" s="38">
        <f t="shared" si="2"/>
        <v>46330</v>
      </c>
      <c r="H60" s="38">
        <f t="shared" si="2"/>
        <v>46802</v>
      </c>
      <c r="I60" s="38">
        <f t="shared" si="2"/>
        <v>47275</v>
      </c>
      <c r="J60" s="38">
        <f t="shared" si="2"/>
        <v>47708</v>
      </c>
      <c r="K60" s="38">
        <f t="shared" si="2"/>
        <v>47764</v>
      </c>
      <c r="L60" s="38">
        <f t="shared" si="2"/>
        <v>47138</v>
      </c>
      <c r="M60" s="38">
        <f t="shared" si="2"/>
        <v>47180</v>
      </c>
      <c r="N60" s="38">
        <f t="shared" si="2"/>
        <v>47186</v>
      </c>
      <c r="O60" s="53">
        <f t="shared" si="2"/>
        <v>47357</v>
      </c>
      <c r="P60" s="30">
        <f t="shared" si="2"/>
        <v>47833</v>
      </c>
      <c r="Q60" s="30">
        <f>+Q36</f>
        <v>48289</v>
      </c>
    </row>
    <row r="61" spans="1:17" ht="14.25">
      <c r="A61" s="6" t="s">
        <v>53</v>
      </c>
      <c r="B61" s="38">
        <f aca="true" t="shared" si="3" ref="B61:P61">+B12+B14+B27+B28+B39+B41+B43</f>
        <v>15220</v>
      </c>
      <c r="C61" s="38">
        <f t="shared" si="3"/>
        <v>15649</v>
      </c>
      <c r="D61" s="38">
        <f t="shared" si="3"/>
        <v>16153</v>
      </c>
      <c r="E61" s="38">
        <f t="shared" si="3"/>
        <v>16728</v>
      </c>
      <c r="F61" s="38">
        <f t="shared" si="3"/>
        <v>17192</v>
      </c>
      <c r="G61" s="38">
        <f t="shared" si="3"/>
        <v>17664</v>
      </c>
      <c r="H61" s="38">
        <f t="shared" si="3"/>
        <v>18020</v>
      </c>
      <c r="I61" s="38">
        <f t="shared" si="3"/>
        <v>18310</v>
      </c>
      <c r="J61" s="38">
        <f t="shared" si="3"/>
        <v>18625</v>
      </c>
      <c r="K61" s="38">
        <f t="shared" si="3"/>
        <v>18802</v>
      </c>
      <c r="L61" s="38">
        <f t="shared" si="3"/>
        <v>18835</v>
      </c>
      <c r="M61" s="38">
        <f t="shared" si="3"/>
        <v>18926</v>
      </c>
      <c r="N61" s="38">
        <f t="shared" si="3"/>
        <v>18946</v>
      </c>
      <c r="O61" s="50">
        <f t="shared" si="3"/>
        <v>19046</v>
      </c>
      <c r="P61" s="39">
        <f t="shared" si="3"/>
        <v>19083</v>
      </c>
      <c r="Q61" s="39">
        <f>+Q12+Q14+Q27+Q28+Q39+Q41+Q43</f>
        <v>19118</v>
      </c>
    </row>
    <row r="62" spans="1:17" ht="14.25">
      <c r="A62" s="6" t="s">
        <v>54</v>
      </c>
      <c r="B62" s="38">
        <f aca="true" t="shared" si="4" ref="B62:P62">+B11+B26+B44+B49</f>
        <v>6764</v>
      </c>
      <c r="C62" s="38">
        <f t="shared" si="4"/>
        <v>6940</v>
      </c>
      <c r="D62" s="38">
        <f t="shared" si="4"/>
        <v>7097</v>
      </c>
      <c r="E62" s="38">
        <f t="shared" si="4"/>
        <v>7337</v>
      </c>
      <c r="F62" s="38">
        <f t="shared" si="4"/>
        <v>7507</v>
      </c>
      <c r="G62" s="38">
        <f t="shared" si="4"/>
        <v>7637</v>
      </c>
      <c r="H62" s="38">
        <f t="shared" si="4"/>
        <v>7724</v>
      </c>
      <c r="I62" s="38">
        <f t="shared" si="4"/>
        <v>7821</v>
      </c>
      <c r="J62" s="38">
        <f t="shared" si="4"/>
        <v>7869</v>
      </c>
      <c r="K62" s="38">
        <f t="shared" si="4"/>
        <v>7863</v>
      </c>
      <c r="L62" s="38">
        <f t="shared" si="4"/>
        <v>7864</v>
      </c>
      <c r="M62" s="38">
        <f t="shared" si="4"/>
        <v>7872</v>
      </c>
      <c r="N62" s="38">
        <f t="shared" si="4"/>
        <v>7879</v>
      </c>
      <c r="O62" s="50">
        <f t="shared" si="4"/>
        <v>7901</v>
      </c>
      <c r="P62" s="39">
        <f t="shared" si="4"/>
        <v>7860</v>
      </c>
      <c r="Q62" s="39">
        <f>+Q11+Q26+Q44+Q49</f>
        <v>7851</v>
      </c>
    </row>
    <row r="63" spans="1:17" ht="14.25">
      <c r="A63" s="14" t="s">
        <v>55</v>
      </c>
      <c r="B63" s="40">
        <f aca="true" t="shared" si="5" ref="B63:P63">SUM(B60:B62)</f>
        <v>65881</v>
      </c>
      <c r="C63" s="40">
        <f t="shared" si="5"/>
        <v>66915</v>
      </c>
      <c r="D63" s="40">
        <f t="shared" si="5"/>
        <v>68022</v>
      </c>
      <c r="E63" s="40">
        <f t="shared" si="5"/>
        <v>69196</v>
      </c>
      <c r="F63" s="40">
        <f t="shared" si="5"/>
        <v>70434</v>
      </c>
      <c r="G63" s="40">
        <f t="shared" si="5"/>
        <v>71631</v>
      </c>
      <c r="H63" s="40">
        <f t="shared" si="5"/>
        <v>72546</v>
      </c>
      <c r="I63" s="40">
        <f t="shared" si="5"/>
        <v>73406</v>
      </c>
      <c r="J63" s="40">
        <f t="shared" si="5"/>
        <v>74202</v>
      </c>
      <c r="K63" s="40">
        <f t="shared" si="5"/>
        <v>74429</v>
      </c>
      <c r="L63" s="40">
        <f t="shared" si="5"/>
        <v>73837</v>
      </c>
      <c r="M63" s="40">
        <f t="shared" si="5"/>
        <v>73978</v>
      </c>
      <c r="N63" s="40">
        <f t="shared" si="5"/>
        <v>74011</v>
      </c>
      <c r="O63" s="51">
        <f t="shared" si="5"/>
        <v>74304</v>
      </c>
      <c r="P63" s="41">
        <f t="shared" si="5"/>
        <v>74776</v>
      </c>
      <c r="Q63" s="41">
        <f>SUM(Q60:Q62)</f>
        <v>75258</v>
      </c>
    </row>
    <row r="64" spans="1:17" ht="14.25">
      <c r="A64" s="6" t="s">
        <v>56</v>
      </c>
      <c r="B64" s="38">
        <f aca="true" t="shared" si="6" ref="B64:P64">+B10+B16+B46+B52</f>
        <v>10477</v>
      </c>
      <c r="C64" s="38">
        <f t="shared" si="6"/>
        <v>10692</v>
      </c>
      <c r="D64" s="38">
        <f t="shared" si="6"/>
        <v>10830</v>
      </c>
      <c r="E64" s="38">
        <f t="shared" si="6"/>
        <v>10928</v>
      </c>
      <c r="F64" s="38">
        <f t="shared" si="6"/>
        <v>11173</v>
      </c>
      <c r="G64" s="38">
        <f t="shared" si="6"/>
        <v>11330</v>
      </c>
      <c r="H64" s="38">
        <f t="shared" si="6"/>
        <v>11452</v>
      </c>
      <c r="I64" s="38">
        <f t="shared" si="6"/>
        <v>11561</v>
      </c>
      <c r="J64" s="38">
        <f t="shared" si="6"/>
        <v>11645</v>
      </c>
      <c r="K64" s="38">
        <f t="shared" si="6"/>
        <v>11602</v>
      </c>
      <c r="L64" s="38">
        <f t="shared" si="6"/>
        <v>11562</v>
      </c>
      <c r="M64" s="38">
        <f t="shared" si="6"/>
        <v>11549</v>
      </c>
      <c r="N64" s="38">
        <f t="shared" si="6"/>
        <v>11497</v>
      </c>
      <c r="O64" s="50">
        <f t="shared" si="6"/>
        <v>11502</v>
      </c>
      <c r="P64" s="39">
        <f t="shared" si="6"/>
        <v>11544</v>
      </c>
      <c r="Q64" s="39">
        <f>+Q10+Q16+Q46+Q52</f>
        <v>11523</v>
      </c>
    </row>
    <row r="65" spans="1:17" ht="14.25">
      <c r="A65" s="6" t="s">
        <v>57</v>
      </c>
      <c r="B65" s="38">
        <f aca="true" t="shared" si="7" ref="B65:P65">+B4+B6+B37+B38</f>
        <v>3988</v>
      </c>
      <c r="C65" s="38">
        <f t="shared" si="7"/>
        <v>4056</v>
      </c>
      <c r="D65" s="38">
        <f t="shared" si="7"/>
        <v>4030</v>
      </c>
      <c r="E65" s="38">
        <f t="shared" si="7"/>
        <v>3986</v>
      </c>
      <c r="F65" s="38">
        <f t="shared" si="7"/>
        <v>4043</v>
      </c>
      <c r="G65" s="38">
        <f t="shared" si="7"/>
        <v>4049</v>
      </c>
      <c r="H65" s="38">
        <f t="shared" si="7"/>
        <v>4050</v>
      </c>
      <c r="I65" s="38">
        <f t="shared" si="7"/>
        <v>4054</v>
      </c>
      <c r="J65" s="38">
        <f t="shared" si="7"/>
        <v>4070</v>
      </c>
      <c r="K65" s="38">
        <f t="shared" si="7"/>
        <v>4057</v>
      </c>
      <c r="L65" s="38">
        <f t="shared" si="7"/>
        <v>4030</v>
      </c>
      <c r="M65" s="38">
        <f t="shared" si="7"/>
        <v>3985</v>
      </c>
      <c r="N65" s="38">
        <f t="shared" si="7"/>
        <v>3974</v>
      </c>
      <c r="O65" s="50">
        <f t="shared" si="7"/>
        <v>3969</v>
      </c>
      <c r="P65" s="39">
        <f t="shared" si="7"/>
        <v>3932</v>
      </c>
      <c r="Q65" s="39">
        <f>+Q4+Q6+Q37+Q38</f>
        <v>3897</v>
      </c>
    </row>
    <row r="66" spans="1:17" ht="14.25">
      <c r="A66" s="14" t="s">
        <v>58</v>
      </c>
      <c r="B66" s="40">
        <f aca="true" t="shared" si="8" ref="B66:P66">SUM(B64:B65)</f>
        <v>14465</v>
      </c>
      <c r="C66" s="40">
        <f t="shared" si="8"/>
        <v>14748</v>
      </c>
      <c r="D66" s="40">
        <f t="shared" si="8"/>
        <v>14860</v>
      </c>
      <c r="E66" s="40">
        <f t="shared" si="8"/>
        <v>14914</v>
      </c>
      <c r="F66" s="40">
        <f t="shared" si="8"/>
        <v>15216</v>
      </c>
      <c r="G66" s="40">
        <f t="shared" si="8"/>
        <v>15379</v>
      </c>
      <c r="H66" s="40">
        <f t="shared" si="8"/>
        <v>15502</v>
      </c>
      <c r="I66" s="40">
        <f t="shared" si="8"/>
        <v>15615</v>
      </c>
      <c r="J66" s="40">
        <f t="shared" si="8"/>
        <v>15715</v>
      </c>
      <c r="K66" s="40">
        <f t="shared" si="8"/>
        <v>15659</v>
      </c>
      <c r="L66" s="40">
        <f t="shared" si="8"/>
        <v>15592</v>
      </c>
      <c r="M66" s="40">
        <f t="shared" si="8"/>
        <v>15534</v>
      </c>
      <c r="N66" s="40">
        <f t="shared" si="8"/>
        <v>15471</v>
      </c>
      <c r="O66" s="51">
        <f t="shared" si="8"/>
        <v>15471</v>
      </c>
      <c r="P66" s="41">
        <f t="shared" si="8"/>
        <v>15476</v>
      </c>
      <c r="Q66" s="41">
        <f>SUM(Q64:Q65)</f>
        <v>15420</v>
      </c>
    </row>
    <row r="67" spans="1:17" ht="14.25">
      <c r="A67" s="6" t="s">
        <v>59</v>
      </c>
      <c r="B67" s="38">
        <f aca="true" t="shared" si="9" ref="B67:P67">+B9+B20+B42+B47</f>
        <v>6162</v>
      </c>
      <c r="C67" s="38">
        <f t="shared" si="9"/>
        <v>6282</v>
      </c>
      <c r="D67" s="38">
        <f t="shared" si="9"/>
        <v>6356</v>
      </c>
      <c r="E67" s="38">
        <f t="shared" si="9"/>
        <v>6412</v>
      </c>
      <c r="F67" s="38">
        <f t="shared" si="9"/>
        <v>6572</v>
      </c>
      <c r="G67" s="38">
        <f t="shared" si="9"/>
        <v>6656</v>
      </c>
      <c r="H67" s="38">
        <f t="shared" si="9"/>
        <v>6711</v>
      </c>
      <c r="I67" s="38">
        <f t="shared" si="9"/>
        <v>6750</v>
      </c>
      <c r="J67" s="38">
        <f t="shared" si="9"/>
        <v>6796</v>
      </c>
      <c r="K67" s="38">
        <f t="shared" si="9"/>
        <v>6836</v>
      </c>
      <c r="L67" s="38">
        <f t="shared" si="9"/>
        <v>6821</v>
      </c>
      <c r="M67" s="38">
        <f t="shared" si="9"/>
        <v>6840</v>
      </c>
      <c r="N67" s="38">
        <f t="shared" si="9"/>
        <v>6720</v>
      </c>
      <c r="O67" s="50">
        <f t="shared" si="9"/>
        <v>6779</v>
      </c>
      <c r="P67" s="39">
        <f t="shared" si="9"/>
        <v>6782</v>
      </c>
      <c r="Q67" s="39">
        <f>+Q9+Q20+Q42+Q47</f>
        <v>6767</v>
      </c>
    </row>
    <row r="68" spans="1:17" ht="14.25">
      <c r="A68" s="6" t="s">
        <v>60</v>
      </c>
      <c r="B68" s="38">
        <f aca="true" t="shared" si="10" ref="B68:P68">+B19+B21+B34+B51</f>
        <v>1044</v>
      </c>
      <c r="C68" s="38">
        <f t="shared" si="10"/>
        <v>1053</v>
      </c>
      <c r="D68" s="38">
        <f t="shared" si="10"/>
        <v>1051</v>
      </c>
      <c r="E68" s="38">
        <f t="shared" si="10"/>
        <v>1014</v>
      </c>
      <c r="F68" s="38">
        <f t="shared" si="10"/>
        <v>991</v>
      </c>
      <c r="G68" s="38">
        <f t="shared" si="10"/>
        <v>987</v>
      </c>
      <c r="H68" s="38">
        <f t="shared" si="10"/>
        <v>961</v>
      </c>
      <c r="I68" s="38">
        <f t="shared" si="10"/>
        <v>955</v>
      </c>
      <c r="J68" s="38">
        <f t="shared" si="10"/>
        <v>936</v>
      </c>
      <c r="K68" s="38">
        <f t="shared" si="10"/>
        <v>903</v>
      </c>
      <c r="L68" s="38">
        <f t="shared" si="10"/>
        <v>895</v>
      </c>
      <c r="M68" s="38">
        <f t="shared" si="10"/>
        <v>874</v>
      </c>
      <c r="N68" s="38">
        <f t="shared" si="10"/>
        <v>844</v>
      </c>
      <c r="O68" s="50">
        <f t="shared" si="10"/>
        <v>829</v>
      </c>
      <c r="P68" s="39">
        <f t="shared" si="10"/>
        <v>808</v>
      </c>
      <c r="Q68" s="39">
        <f>+Q19+Q21+Q34+Q51</f>
        <v>799</v>
      </c>
    </row>
    <row r="69" spans="1:17" ht="14.25">
      <c r="A69" s="14" t="s">
        <v>61</v>
      </c>
      <c r="B69" s="40">
        <f aca="true" t="shared" si="11" ref="B69:P69">SUM(B67:B68)</f>
        <v>7206</v>
      </c>
      <c r="C69" s="40">
        <f t="shared" si="11"/>
        <v>7335</v>
      </c>
      <c r="D69" s="40">
        <f t="shared" si="11"/>
        <v>7407</v>
      </c>
      <c r="E69" s="40">
        <f t="shared" si="11"/>
        <v>7426</v>
      </c>
      <c r="F69" s="40">
        <f t="shared" si="11"/>
        <v>7563</v>
      </c>
      <c r="G69" s="40">
        <f t="shared" si="11"/>
        <v>7643</v>
      </c>
      <c r="H69" s="40">
        <f t="shared" si="11"/>
        <v>7672</v>
      </c>
      <c r="I69" s="40">
        <f t="shared" si="11"/>
        <v>7705</v>
      </c>
      <c r="J69" s="40">
        <f t="shared" si="11"/>
        <v>7732</v>
      </c>
      <c r="K69" s="40">
        <f t="shared" si="11"/>
        <v>7739</v>
      </c>
      <c r="L69" s="40">
        <f t="shared" si="11"/>
        <v>7716</v>
      </c>
      <c r="M69" s="40">
        <f t="shared" si="11"/>
        <v>7714</v>
      </c>
      <c r="N69" s="40">
        <f t="shared" si="11"/>
        <v>7564</v>
      </c>
      <c r="O69" s="51">
        <f t="shared" si="11"/>
        <v>7608</v>
      </c>
      <c r="P69" s="41">
        <f t="shared" si="11"/>
        <v>7590</v>
      </c>
      <c r="Q69" s="41">
        <f>SUM(Q67:Q68)</f>
        <v>7566</v>
      </c>
    </row>
    <row r="70" spans="1:17" ht="14.25">
      <c r="A70" s="6" t="s">
        <v>62</v>
      </c>
      <c r="B70" s="38">
        <f aca="true" t="shared" si="12" ref="B70:P70">+B8+B40</f>
        <v>3589</v>
      </c>
      <c r="C70" s="38">
        <f t="shared" si="12"/>
        <v>3632</v>
      </c>
      <c r="D70" s="38">
        <f t="shared" si="12"/>
        <v>3632</v>
      </c>
      <c r="E70" s="38">
        <f t="shared" si="12"/>
        <v>3636</v>
      </c>
      <c r="F70" s="38">
        <f t="shared" si="12"/>
        <v>3697</v>
      </c>
      <c r="G70" s="38">
        <f t="shared" si="12"/>
        <v>3686</v>
      </c>
      <c r="H70" s="38">
        <f t="shared" si="12"/>
        <v>3738</v>
      </c>
      <c r="I70" s="38">
        <f t="shared" si="12"/>
        <v>3743</v>
      </c>
      <c r="J70" s="38">
        <f t="shared" si="12"/>
        <v>3716</v>
      </c>
      <c r="K70" s="38">
        <f t="shared" si="12"/>
        <v>3689</v>
      </c>
      <c r="L70" s="38">
        <f t="shared" si="12"/>
        <v>3660</v>
      </c>
      <c r="M70" s="38">
        <f t="shared" si="12"/>
        <v>3617</v>
      </c>
      <c r="N70" s="38">
        <f t="shared" si="12"/>
        <v>3605</v>
      </c>
      <c r="O70" s="50">
        <f t="shared" si="12"/>
        <v>3581</v>
      </c>
      <c r="P70" s="39">
        <f t="shared" si="12"/>
        <v>3564</v>
      </c>
      <c r="Q70" s="39">
        <f>+Q8+Q40</f>
        <v>3574</v>
      </c>
    </row>
    <row r="71" spans="1:17" ht="14.25">
      <c r="A71" s="6" t="s">
        <v>63</v>
      </c>
      <c r="B71" s="38">
        <f aca="true" t="shared" si="13" ref="B71:P71">+B23+B24</f>
        <v>2038</v>
      </c>
      <c r="C71" s="38">
        <f t="shared" si="13"/>
        <v>2007</v>
      </c>
      <c r="D71" s="38">
        <f t="shared" si="13"/>
        <v>1974</v>
      </c>
      <c r="E71" s="38">
        <f t="shared" si="13"/>
        <v>1941</v>
      </c>
      <c r="F71" s="38">
        <f t="shared" si="13"/>
        <v>1929</v>
      </c>
      <c r="G71" s="38">
        <f t="shared" si="13"/>
        <v>1861</v>
      </c>
      <c r="H71" s="38">
        <f t="shared" si="13"/>
        <v>1868</v>
      </c>
      <c r="I71" s="38">
        <f t="shared" si="13"/>
        <v>1832</v>
      </c>
      <c r="J71" s="38">
        <f t="shared" si="13"/>
        <v>1828</v>
      </c>
      <c r="K71" s="38">
        <f t="shared" si="13"/>
        <v>1777</v>
      </c>
      <c r="L71" s="38">
        <f t="shared" si="13"/>
        <v>1682</v>
      </c>
      <c r="M71" s="38">
        <f t="shared" si="13"/>
        <v>1675</v>
      </c>
      <c r="N71" s="38">
        <f t="shared" si="13"/>
        <v>1630</v>
      </c>
      <c r="O71" s="50">
        <f t="shared" si="13"/>
        <v>1585</v>
      </c>
      <c r="P71" s="39">
        <f t="shared" si="13"/>
        <v>1543</v>
      </c>
      <c r="Q71" s="39">
        <f>+Q23+Q24</f>
        <v>1520</v>
      </c>
    </row>
    <row r="72" spans="1:17" ht="14.25">
      <c r="A72" s="14" t="s">
        <v>64</v>
      </c>
      <c r="B72" s="40">
        <f aca="true" t="shared" si="14" ref="B72:P72">SUM(B70:B71)</f>
        <v>5627</v>
      </c>
      <c r="C72" s="40">
        <f t="shared" si="14"/>
        <v>5639</v>
      </c>
      <c r="D72" s="40">
        <f t="shared" si="14"/>
        <v>5606</v>
      </c>
      <c r="E72" s="40">
        <f t="shared" si="14"/>
        <v>5577</v>
      </c>
      <c r="F72" s="40">
        <f t="shared" si="14"/>
        <v>5626</v>
      </c>
      <c r="G72" s="40">
        <f t="shared" si="14"/>
        <v>5547</v>
      </c>
      <c r="H72" s="40">
        <f t="shared" si="14"/>
        <v>5606</v>
      </c>
      <c r="I72" s="40">
        <f t="shared" si="14"/>
        <v>5575</v>
      </c>
      <c r="J72" s="40">
        <f t="shared" si="14"/>
        <v>5544</v>
      </c>
      <c r="K72" s="40">
        <f t="shared" si="14"/>
        <v>5466</v>
      </c>
      <c r="L72" s="40">
        <f t="shared" si="14"/>
        <v>5342</v>
      </c>
      <c r="M72" s="40">
        <f t="shared" si="14"/>
        <v>5292</v>
      </c>
      <c r="N72" s="40">
        <f t="shared" si="14"/>
        <v>5235</v>
      </c>
      <c r="O72" s="51">
        <f t="shared" si="14"/>
        <v>5166</v>
      </c>
      <c r="P72" s="41">
        <f t="shared" si="14"/>
        <v>5107</v>
      </c>
      <c r="Q72" s="41">
        <f>SUM(Q70:Q71)</f>
        <v>5094</v>
      </c>
    </row>
    <row r="73" spans="1:17" ht="14.25">
      <c r="A73" s="14" t="s">
        <v>65</v>
      </c>
      <c r="B73" s="40">
        <f aca="true" t="shared" si="15" ref="B73:P73">+B18+B31+B50</f>
        <v>5068</v>
      </c>
      <c r="C73" s="40">
        <f t="shared" si="15"/>
        <v>5146</v>
      </c>
      <c r="D73" s="40">
        <f t="shared" si="15"/>
        <v>5246</v>
      </c>
      <c r="E73" s="40">
        <f t="shared" si="15"/>
        <v>5296</v>
      </c>
      <c r="F73" s="40">
        <f t="shared" si="15"/>
        <v>5378</v>
      </c>
      <c r="G73" s="40">
        <f t="shared" si="15"/>
        <v>5494</v>
      </c>
      <c r="H73" s="40">
        <f t="shared" si="15"/>
        <v>5485</v>
      </c>
      <c r="I73" s="40">
        <f t="shared" si="15"/>
        <v>5493</v>
      </c>
      <c r="J73" s="40">
        <f t="shared" si="15"/>
        <v>5531</v>
      </c>
      <c r="K73" s="40">
        <f t="shared" si="15"/>
        <v>5530</v>
      </c>
      <c r="L73" s="40">
        <f t="shared" si="15"/>
        <v>5459</v>
      </c>
      <c r="M73" s="40">
        <f t="shared" si="15"/>
        <v>5411</v>
      </c>
      <c r="N73" s="40">
        <f t="shared" si="15"/>
        <v>5390</v>
      </c>
      <c r="O73" s="51">
        <f t="shared" si="15"/>
        <v>5394</v>
      </c>
      <c r="P73" s="41">
        <f t="shared" si="15"/>
        <v>5374</v>
      </c>
      <c r="Q73" s="41">
        <f>+Q18+Q31+Q50</f>
        <v>5367</v>
      </c>
    </row>
    <row r="74" spans="1:17" ht="14.25">
      <c r="A74" s="6" t="s">
        <v>66</v>
      </c>
      <c r="B74" s="38">
        <f aca="true" t="shared" si="16" ref="B74:P74">+B5+B7+B15+B22+B25+B45</f>
        <v>13211</v>
      </c>
      <c r="C74" s="38">
        <f t="shared" si="16"/>
        <v>13438</v>
      </c>
      <c r="D74" s="38">
        <f t="shared" si="16"/>
        <v>13690</v>
      </c>
      <c r="E74" s="38">
        <f t="shared" si="16"/>
        <v>13927</v>
      </c>
      <c r="F74" s="38">
        <f t="shared" si="16"/>
        <v>14159</v>
      </c>
      <c r="G74" s="38">
        <f t="shared" si="16"/>
        <v>14385</v>
      </c>
      <c r="H74" s="38">
        <f t="shared" si="16"/>
        <v>14506</v>
      </c>
      <c r="I74" s="38">
        <f t="shared" si="16"/>
        <v>14634</v>
      </c>
      <c r="J74" s="38">
        <f t="shared" si="16"/>
        <v>14771</v>
      </c>
      <c r="K74" s="38">
        <f t="shared" si="16"/>
        <v>14757</v>
      </c>
      <c r="L74" s="38">
        <f t="shared" si="16"/>
        <v>14644</v>
      </c>
      <c r="M74" s="38">
        <f t="shared" si="16"/>
        <v>14717</v>
      </c>
      <c r="N74" s="38">
        <f t="shared" si="16"/>
        <v>14726</v>
      </c>
      <c r="O74" s="50">
        <f t="shared" si="16"/>
        <v>14945</v>
      </c>
      <c r="P74" s="39">
        <f t="shared" si="16"/>
        <v>14929</v>
      </c>
      <c r="Q74" s="39">
        <f>+Q5+Q7+Q15+Q22+Q25+Q45</f>
        <v>14918</v>
      </c>
    </row>
    <row r="75" spans="1:17" ht="14.25">
      <c r="A75" s="6" t="s">
        <v>67</v>
      </c>
      <c r="B75" s="38">
        <f aca="true" t="shared" si="17" ref="B75:P75">+B17+B29+B30+B32+B48</f>
        <v>6629</v>
      </c>
      <c r="C75" s="38">
        <f t="shared" si="17"/>
        <v>6669</v>
      </c>
      <c r="D75" s="38">
        <f t="shared" si="17"/>
        <v>6732</v>
      </c>
      <c r="E75" s="38">
        <f t="shared" si="17"/>
        <v>6729</v>
      </c>
      <c r="F75" s="38">
        <f t="shared" si="17"/>
        <v>6793</v>
      </c>
      <c r="G75" s="38">
        <f t="shared" si="17"/>
        <v>6844</v>
      </c>
      <c r="H75" s="38">
        <f t="shared" si="17"/>
        <v>6842</v>
      </c>
      <c r="I75" s="38">
        <f t="shared" si="17"/>
        <v>6895</v>
      </c>
      <c r="J75" s="38">
        <f t="shared" si="17"/>
        <v>6859</v>
      </c>
      <c r="K75" s="38">
        <f t="shared" si="17"/>
        <v>6925</v>
      </c>
      <c r="L75" s="38">
        <f t="shared" si="17"/>
        <v>6769</v>
      </c>
      <c r="M75" s="38">
        <f t="shared" si="17"/>
        <v>6774</v>
      </c>
      <c r="N75" s="38">
        <f t="shared" si="17"/>
        <v>6744</v>
      </c>
      <c r="O75" s="50">
        <f t="shared" si="17"/>
        <v>6693</v>
      </c>
      <c r="P75" s="39">
        <f t="shared" si="17"/>
        <v>6613</v>
      </c>
      <c r="Q75" s="39">
        <f>+Q17+Q29+Q30+Q32+Q48</f>
        <v>6617</v>
      </c>
    </row>
    <row r="76" spans="1:17" ht="14.25">
      <c r="A76" s="14" t="s">
        <v>68</v>
      </c>
      <c r="B76" s="40">
        <f aca="true" t="shared" si="18" ref="B76:P76">SUM(B74:B75)</f>
        <v>19840</v>
      </c>
      <c r="C76" s="40">
        <f t="shared" si="18"/>
        <v>20107</v>
      </c>
      <c r="D76" s="40">
        <f t="shared" si="18"/>
        <v>20422</v>
      </c>
      <c r="E76" s="40">
        <f t="shared" si="18"/>
        <v>20656</v>
      </c>
      <c r="F76" s="40">
        <f t="shared" si="18"/>
        <v>20952</v>
      </c>
      <c r="G76" s="40">
        <f t="shared" si="18"/>
        <v>21229</v>
      </c>
      <c r="H76" s="40">
        <f t="shared" si="18"/>
        <v>21348</v>
      </c>
      <c r="I76" s="40">
        <f t="shared" si="18"/>
        <v>21529</v>
      </c>
      <c r="J76" s="40">
        <f t="shared" si="18"/>
        <v>21630</v>
      </c>
      <c r="K76" s="40">
        <f t="shared" si="18"/>
        <v>21682</v>
      </c>
      <c r="L76" s="40">
        <f t="shared" si="18"/>
        <v>21413</v>
      </c>
      <c r="M76" s="40">
        <f t="shared" si="18"/>
        <v>21491</v>
      </c>
      <c r="N76" s="40">
        <f t="shared" si="18"/>
        <v>21470</v>
      </c>
      <c r="O76" s="52">
        <f t="shared" si="18"/>
        <v>21638</v>
      </c>
      <c r="P76" s="41">
        <f t="shared" si="18"/>
        <v>21542</v>
      </c>
      <c r="Q76" s="41">
        <f>SUM(Q74:Q75)</f>
        <v>21535</v>
      </c>
    </row>
    <row r="77" spans="1:17" ht="14.25">
      <c r="A77" s="13" t="s">
        <v>49</v>
      </c>
      <c r="B77" s="17">
        <f aca="true" t="shared" si="19" ref="B77:J77">+B63+B66+B69+B72+B73+B76</f>
        <v>118087</v>
      </c>
      <c r="C77" s="17">
        <f t="shared" si="19"/>
        <v>119890</v>
      </c>
      <c r="D77" s="17">
        <f t="shared" si="19"/>
        <v>121563</v>
      </c>
      <c r="E77" s="17">
        <f t="shared" si="19"/>
        <v>123065</v>
      </c>
      <c r="F77" s="17">
        <f t="shared" si="19"/>
        <v>125169</v>
      </c>
      <c r="G77" s="17">
        <f t="shared" si="19"/>
        <v>126923</v>
      </c>
      <c r="H77" s="17">
        <f t="shared" si="19"/>
        <v>128159</v>
      </c>
      <c r="I77" s="17">
        <f t="shared" si="19"/>
        <v>129323</v>
      </c>
      <c r="J77" s="17">
        <f t="shared" si="19"/>
        <v>130354</v>
      </c>
      <c r="K77" s="17">
        <f aca="true" t="shared" si="20" ref="K77:P77">+K63+K66+K69+K72+K73+K76</f>
        <v>130505</v>
      </c>
      <c r="L77" s="17">
        <f t="shared" si="20"/>
        <v>129359</v>
      </c>
      <c r="M77" s="17">
        <f t="shared" si="20"/>
        <v>129420</v>
      </c>
      <c r="N77" s="17">
        <f t="shared" si="20"/>
        <v>129141</v>
      </c>
      <c r="O77" s="49">
        <f t="shared" si="20"/>
        <v>129581</v>
      </c>
      <c r="P77" s="18">
        <f t="shared" si="20"/>
        <v>129865</v>
      </c>
      <c r="Q77" s="18">
        <f>+Q63+Q66+Q69+Q72+Q73+Q76</f>
        <v>130240</v>
      </c>
    </row>
    <row r="78" spans="1:17" ht="14.25">
      <c r="A78" s="25"/>
      <c r="B78" s="26"/>
      <c r="C78" s="26"/>
      <c r="D78" s="26"/>
      <c r="E78" s="26"/>
      <c r="F78" s="26"/>
      <c r="G78" s="26"/>
      <c r="H78" s="26"/>
      <c r="I78" s="26"/>
      <c r="J78" s="26"/>
      <c r="K78" s="26"/>
      <c r="L78" s="26"/>
      <c r="M78" s="26"/>
      <c r="N78" s="26"/>
      <c r="O78" s="26"/>
      <c r="P78" s="26"/>
      <c r="Q78" s="26"/>
    </row>
    <row r="79" spans="1:17" ht="14.25">
      <c r="A79" s="1" t="s">
        <v>81</v>
      </c>
      <c r="B79" s="7">
        <v>2003</v>
      </c>
      <c r="C79" s="7">
        <v>2004</v>
      </c>
      <c r="D79" s="7">
        <v>2005</v>
      </c>
      <c r="E79" s="7">
        <v>2006</v>
      </c>
      <c r="F79" s="7">
        <v>2007</v>
      </c>
      <c r="G79" s="7">
        <v>2008</v>
      </c>
      <c r="H79" s="7">
        <v>2009</v>
      </c>
      <c r="I79" s="7">
        <v>2010</v>
      </c>
      <c r="J79" s="7">
        <v>2011</v>
      </c>
      <c r="K79" s="7">
        <v>2012</v>
      </c>
      <c r="L79" s="7">
        <v>2013</v>
      </c>
      <c r="M79" s="7">
        <v>2014</v>
      </c>
      <c r="N79" s="36">
        <v>2015</v>
      </c>
      <c r="O79" s="48">
        <v>2016</v>
      </c>
      <c r="P79" s="7">
        <v>2017</v>
      </c>
      <c r="Q79" s="7">
        <v>2018</v>
      </c>
    </row>
    <row r="80" spans="1:17" ht="14.25">
      <c r="A80" s="15" t="s">
        <v>83</v>
      </c>
      <c r="B80" s="19">
        <f aca="true" t="shared" si="21" ref="B80:I80">+B5+B11</f>
        <v>4222</v>
      </c>
      <c r="C80" s="19">
        <f t="shared" si="21"/>
        <v>4255</v>
      </c>
      <c r="D80" s="19">
        <f t="shared" si="21"/>
        <v>4298</v>
      </c>
      <c r="E80" s="19">
        <f t="shared" si="21"/>
        <v>4407</v>
      </c>
      <c r="F80" s="19">
        <f t="shared" si="21"/>
        <v>4460</v>
      </c>
      <c r="G80" s="19">
        <f t="shared" si="21"/>
        <v>4541</v>
      </c>
      <c r="H80" s="19">
        <f t="shared" si="21"/>
        <v>4573</v>
      </c>
      <c r="I80" s="19">
        <f t="shared" si="21"/>
        <v>4617</v>
      </c>
      <c r="J80" s="19">
        <f aca="true" t="shared" si="22" ref="J80:P80">+J5+J11</f>
        <v>4670</v>
      </c>
      <c r="K80" s="19">
        <f t="shared" si="22"/>
        <v>4636</v>
      </c>
      <c r="L80" s="19">
        <f t="shared" si="22"/>
        <v>4650</v>
      </c>
      <c r="M80" s="19">
        <f t="shared" si="22"/>
        <v>4650</v>
      </c>
      <c r="N80" s="19">
        <f t="shared" si="22"/>
        <v>4595</v>
      </c>
      <c r="O80" s="58">
        <f t="shared" si="22"/>
        <v>4636</v>
      </c>
      <c r="P80" s="20">
        <f t="shared" si="22"/>
        <v>4611</v>
      </c>
      <c r="Q80" s="20">
        <f>+Q5+Q11</f>
        <v>4638</v>
      </c>
    </row>
    <row r="81" spans="1:17" ht="14.25">
      <c r="A81" s="16" t="s">
        <v>84</v>
      </c>
      <c r="B81" s="19">
        <f aca="true" t="shared" si="23" ref="B81:I81">+B7+B14+B18+B22+B31+B45+B50</f>
        <v>9440</v>
      </c>
      <c r="C81" s="19">
        <f t="shared" si="23"/>
        <v>9561</v>
      </c>
      <c r="D81" s="19">
        <f t="shared" si="23"/>
        <v>9771</v>
      </c>
      <c r="E81" s="19">
        <f t="shared" si="23"/>
        <v>9932</v>
      </c>
      <c r="F81" s="19">
        <f t="shared" si="23"/>
        <v>10081</v>
      </c>
      <c r="G81" s="19">
        <f t="shared" si="23"/>
        <v>10255</v>
      </c>
      <c r="H81" s="19">
        <f t="shared" si="23"/>
        <v>10252</v>
      </c>
      <c r="I81" s="19">
        <f t="shared" si="23"/>
        <v>10253</v>
      </c>
      <c r="J81" s="19">
        <f aca="true" t="shared" si="24" ref="J81:P81">+J7+J14+J18+J22+J31+J45+J50</f>
        <v>10329</v>
      </c>
      <c r="K81" s="19">
        <f t="shared" si="24"/>
        <v>10321</v>
      </c>
      <c r="L81" s="19">
        <f t="shared" si="24"/>
        <v>10230</v>
      </c>
      <c r="M81" s="19">
        <f t="shared" si="24"/>
        <v>10215</v>
      </c>
      <c r="N81" s="19">
        <f t="shared" si="24"/>
        <v>10206</v>
      </c>
      <c r="O81" s="56">
        <f t="shared" si="24"/>
        <v>10205</v>
      </c>
      <c r="P81" s="21">
        <f t="shared" si="24"/>
        <v>10164</v>
      </c>
      <c r="Q81" s="21">
        <f>+Q7+Q14+Q18+Q22+Q31+Q45+Q50</f>
        <v>10183</v>
      </c>
    </row>
    <row r="82" spans="1:17" ht="14.25">
      <c r="A82" s="16" t="s">
        <v>85</v>
      </c>
      <c r="B82" s="19">
        <f aca="true" t="shared" si="25" ref="B82:I82">+B8+B23+B24+B40</f>
        <v>5627</v>
      </c>
      <c r="C82" s="19">
        <f t="shared" si="25"/>
        <v>5639</v>
      </c>
      <c r="D82" s="19">
        <f t="shared" si="25"/>
        <v>5606</v>
      </c>
      <c r="E82" s="19">
        <f t="shared" si="25"/>
        <v>5577</v>
      </c>
      <c r="F82" s="19">
        <f t="shared" si="25"/>
        <v>5626</v>
      </c>
      <c r="G82" s="19">
        <f t="shared" si="25"/>
        <v>5547</v>
      </c>
      <c r="H82" s="19">
        <f t="shared" si="25"/>
        <v>5606</v>
      </c>
      <c r="I82" s="19">
        <f t="shared" si="25"/>
        <v>5575</v>
      </c>
      <c r="J82" s="19">
        <f aca="true" t="shared" si="26" ref="J82:P82">+J8+J23+J24+J40</f>
        <v>5544</v>
      </c>
      <c r="K82" s="19">
        <f t="shared" si="26"/>
        <v>5466</v>
      </c>
      <c r="L82" s="19">
        <f t="shared" si="26"/>
        <v>5342</v>
      </c>
      <c r="M82" s="19">
        <f t="shared" si="26"/>
        <v>5292</v>
      </c>
      <c r="N82" s="19">
        <f t="shared" si="26"/>
        <v>5235</v>
      </c>
      <c r="O82" s="56">
        <f t="shared" si="26"/>
        <v>5166</v>
      </c>
      <c r="P82" s="21">
        <f t="shared" si="26"/>
        <v>5107</v>
      </c>
      <c r="Q82" s="21">
        <f>+Q8+Q23+Q24+Q40</f>
        <v>5094</v>
      </c>
    </row>
    <row r="83" spans="1:17" ht="14.25">
      <c r="A83" s="16" t="s">
        <v>86</v>
      </c>
      <c r="B83" s="19">
        <f aca="true" t="shared" si="27" ref="B83:I83">+B9+B19+B20+B21+B34+B38+B47+B51</f>
        <v>4946</v>
      </c>
      <c r="C83" s="19">
        <f t="shared" si="27"/>
        <v>4981</v>
      </c>
      <c r="D83" s="19">
        <f t="shared" si="27"/>
        <v>4996</v>
      </c>
      <c r="E83" s="19">
        <f t="shared" si="27"/>
        <v>4956</v>
      </c>
      <c r="F83" s="19">
        <f t="shared" si="27"/>
        <v>4981</v>
      </c>
      <c r="G83" s="19">
        <f t="shared" si="27"/>
        <v>4975</v>
      </c>
      <c r="H83" s="19">
        <f t="shared" si="27"/>
        <v>4974</v>
      </c>
      <c r="I83" s="19">
        <f t="shared" si="27"/>
        <v>4970</v>
      </c>
      <c r="J83" s="19">
        <f aca="true" t="shared" si="28" ref="J83:P83">+J9+J19+J20+J21+J34+J38+J47+J51</f>
        <v>4977</v>
      </c>
      <c r="K83" s="19">
        <f t="shared" si="28"/>
        <v>4940</v>
      </c>
      <c r="L83" s="19">
        <f t="shared" si="28"/>
        <v>4916</v>
      </c>
      <c r="M83" s="19">
        <f t="shared" si="28"/>
        <v>4919</v>
      </c>
      <c r="N83" s="19">
        <f t="shared" si="28"/>
        <v>4774</v>
      </c>
      <c r="O83" s="56">
        <f t="shared" si="28"/>
        <v>4811</v>
      </c>
      <c r="P83" s="21">
        <f t="shared" si="28"/>
        <v>4775</v>
      </c>
      <c r="Q83" s="21">
        <f>+Q9+Q19+Q20+Q21+Q34+Q38+Q47+Q51</f>
        <v>4748</v>
      </c>
    </row>
    <row r="84" spans="1:17" ht="14.25">
      <c r="A84" s="16" t="s">
        <v>87</v>
      </c>
      <c r="B84" s="19">
        <f aca="true" t="shared" si="29" ref="B84:I84">+B12+B27+B28+B42+B43</f>
        <v>10618</v>
      </c>
      <c r="C84" s="19">
        <f t="shared" si="29"/>
        <v>10981</v>
      </c>
      <c r="D84" s="19">
        <f t="shared" si="29"/>
        <v>11357</v>
      </c>
      <c r="E84" s="19">
        <f t="shared" si="29"/>
        <v>11744</v>
      </c>
      <c r="F84" s="19">
        <f t="shared" si="29"/>
        <v>12142</v>
      </c>
      <c r="G84" s="19">
        <f t="shared" si="29"/>
        <v>12512</v>
      </c>
      <c r="H84" s="19">
        <f t="shared" si="29"/>
        <v>12772</v>
      </c>
      <c r="I84" s="19">
        <f t="shared" si="29"/>
        <v>12985</v>
      </c>
      <c r="J84" s="19">
        <f aca="true" t="shared" si="30" ref="J84:P84">+J12+J27+J28+J42+J43</f>
        <v>13224</v>
      </c>
      <c r="K84" s="19">
        <f t="shared" si="30"/>
        <v>13369</v>
      </c>
      <c r="L84" s="19">
        <f t="shared" si="30"/>
        <v>13436</v>
      </c>
      <c r="M84" s="19">
        <f t="shared" si="30"/>
        <v>13460</v>
      </c>
      <c r="N84" s="19">
        <f t="shared" si="30"/>
        <v>13464</v>
      </c>
      <c r="O84" s="56">
        <f t="shared" si="30"/>
        <v>13554</v>
      </c>
      <c r="P84" s="21">
        <f t="shared" si="30"/>
        <v>13582</v>
      </c>
      <c r="Q84" s="21">
        <f>+Q12+Q27+Q28+Q42+Q43</f>
        <v>13587</v>
      </c>
    </row>
    <row r="85" spans="1:17" ht="14.25">
      <c r="A85" s="16" t="s">
        <v>88</v>
      </c>
      <c r="B85" s="19">
        <f aca="true" t="shared" si="31" ref="B85:I85">+B15+B29+B39+B44+B49</f>
        <v>10874</v>
      </c>
      <c r="C85" s="19">
        <f t="shared" si="31"/>
        <v>11164</v>
      </c>
      <c r="D85" s="19">
        <f t="shared" si="31"/>
        <v>11389</v>
      </c>
      <c r="E85" s="19">
        <f t="shared" si="31"/>
        <v>11670</v>
      </c>
      <c r="F85" s="19">
        <f t="shared" si="31"/>
        <v>11918</v>
      </c>
      <c r="G85" s="19">
        <f t="shared" si="31"/>
        <v>12151</v>
      </c>
      <c r="H85" s="19">
        <f t="shared" si="31"/>
        <v>12271</v>
      </c>
      <c r="I85" s="19">
        <f t="shared" si="31"/>
        <v>12480</v>
      </c>
      <c r="J85" s="19">
        <f aca="true" t="shared" si="32" ref="J85:P85">+J15+J29+J39+J44+J49</f>
        <v>12546</v>
      </c>
      <c r="K85" s="19">
        <f t="shared" si="32"/>
        <v>12637</v>
      </c>
      <c r="L85" s="19">
        <f t="shared" si="32"/>
        <v>12521</v>
      </c>
      <c r="M85" s="19">
        <f t="shared" si="32"/>
        <v>12630</v>
      </c>
      <c r="N85" s="19">
        <f t="shared" si="32"/>
        <v>12716</v>
      </c>
      <c r="O85" s="56">
        <f t="shared" si="32"/>
        <v>12753</v>
      </c>
      <c r="P85" s="21">
        <f t="shared" si="32"/>
        <v>12738</v>
      </c>
      <c r="Q85" s="21">
        <f>+Q15+Q29+Q39+Q44+Q49</f>
        <v>12709</v>
      </c>
    </row>
    <row r="86" spans="1:17" ht="14.25">
      <c r="A86" s="16" t="s">
        <v>89</v>
      </c>
      <c r="B86" s="19">
        <f aca="true" t="shared" si="33" ref="B86:I86">+B17+B30+B32+B48</f>
        <v>5543</v>
      </c>
      <c r="C86" s="19">
        <f t="shared" si="33"/>
        <v>5578</v>
      </c>
      <c r="D86" s="19">
        <f t="shared" si="33"/>
        <v>5632</v>
      </c>
      <c r="E86" s="19">
        <f t="shared" si="33"/>
        <v>5622</v>
      </c>
      <c r="F86" s="19">
        <f t="shared" si="33"/>
        <v>5691</v>
      </c>
      <c r="G86" s="19">
        <f t="shared" si="33"/>
        <v>5719</v>
      </c>
      <c r="H86" s="19">
        <f t="shared" si="33"/>
        <v>5716</v>
      </c>
      <c r="I86" s="19">
        <f t="shared" si="33"/>
        <v>5705</v>
      </c>
      <c r="J86" s="19">
        <f aca="true" t="shared" si="34" ref="J86:P86">+J17+J30+J32+J48</f>
        <v>5678</v>
      </c>
      <c r="K86" s="19">
        <f t="shared" si="34"/>
        <v>5668</v>
      </c>
      <c r="L86" s="19">
        <f t="shared" si="34"/>
        <v>5616</v>
      </c>
      <c r="M86" s="19">
        <f t="shared" si="34"/>
        <v>5613</v>
      </c>
      <c r="N86" s="19">
        <f t="shared" si="34"/>
        <v>5540</v>
      </c>
      <c r="O86" s="56">
        <f t="shared" si="34"/>
        <v>5477</v>
      </c>
      <c r="P86" s="21">
        <f t="shared" si="34"/>
        <v>5427</v>
      </c>
      <c r="Q86" s="21">
        <f>+Q17+Q30+Q32+Q48</f>
        <v>5426</v>
      </c>
    </row>
    <row r="87" spans="1:17" ht="14.25">
      <c r="A87" s="27" t="s">
        <v>82</v>
      </c>
      <c r="B87" s="28">
        <f aca="true" t="shared" si="35" ref="B87:I87">+B88-B80-B81-B82-B83-B84-B85-B86</f>
        <v>66817</v>
      </c>
      <c r="C87" s="28">
        <f t="shared" si="35"/>
        <v>67731</v>
      </c>
      <c r="D87" s="28">
        <f t="shared" si="35"/>
        <v>68514</v>
      </c>
      <c r="E87" s="28">
        <f t="shared" si="35"/>
        <v>69157</v>
      </c>
      <c r="F87" s="28">
        <f t="shared" si="35"/>
        <v>70270</v>
      </c>
      <c r="G87" s="28">
        <f t="shared" si="35"/>
        <v>71223</v>
      </c>
      <c r="H87" s="28">
        <f t="shared" si="35"/>
        <v>71995</v>
      </c>
      <c r="I87" s="28">
        <f t="shared" si="35"/>
        <v>72738</v>
      </c>
      <c r="J87" s="28">
        <f aca="true" t="shared" si="36" ref="J87:P87">+J88-J80-J81-J82-J83-J84-J85-J86</f>
        <v>73386</v>
      </c>
      <c r="K87" s="28">
        <f t="shared" si="36"/>
        <v>73468</v>
      </c>
      <c r="L87" s="28">
        <f t="shared" si="36"/>
        <v>72648</v>
      </c>
      <c r="M87" s="28">
        <f t="shared" si="36"/>
        <v>72641</v>
      </c>
      <c r="N87" s="28">
        <f t="shared" si="36"/>
        <v>72611</v>
      </c>
      <c r="O87" s="57">
        <f t="shared" si="36"/>
        <v>72979</v>
      </c>
      <c r="P87" s="32">
        <f t="shared" si="36"/>
        <v>73461</v>
      </c>
      <c r="Q87" s="32">
        <f>+Q88-Q80-Q81-Q82-Q83-Q84-Q85-Q86</f>
        <v>73855</v>
      </c>
    </row>
    <row r="88" spans="1:17" ht="14.25">
      <c r="A88" s="13" t="s">
        <v>49</v>
      </c>
      <c r="B88" s="54">
        <v>118087</v>
      </c>
      <c r="C88" s="54">
        <v>119890</v>
      </c>
      <c r="D88" s="54">
        <v>121563</v>
      </c>
      <c r="E88" s="54">
        <v>123065</v>
      </c>
      <c r="F88" s="54">
        <v>125169</v>
      </c>
      <c r="G88" s="54">
        <v>126923</v>
      </c>
      <c r="H88" s="54">
        <v>128159</v>
      </c>
      <c r="I88" s="54">
        <v>129323</v>
      </c>
      <c r="J88" s="54">
        <v>130354</v>
      </c>
      <c r="K88" s="54">
        <v>130505</v>
      </c>
      <c r="L88" s="54">
        <v>129359</v>
      </c>
      <c r="M88" s="54">
        <v>129420</v>
      </c>
      <c r="N88" s="54">
        <v>129141</v>
      </c>
      <c r="O88" s="24">
        <v>129581</v>
      </c>
      <c r="P88" s="55">
        <v>129865</v>
      </c>
      <c r="Q88" s="61">
        <v>130240</v>
      </c>
    </row>
    <row r="89" spans="1:17" ht="21.75" customHeight="1">
      <c r="A89" s="69" t="s">
        <v>90</v>
      </c>
      <c r="B89" s="69"/>
      <c r="C89" s="69"/>
      <c r="D89" s="69"/>
      <c r="E89" s="69"/>
      <c r="F89" s="69"/>
      <c r="G89" s="69"/>
      <c r="H89" s="69"/>
      <c r="I89" s="69"/>
      <c r="J89" s="69"/>
      <c r="K89" s="69"/>
      <c r="L89" s="69"/>
      <c r="M89" s="69"/>
      <c r="N89" s="69"/>
      <c r="O89" s="69"/>
      <c r="P89" s="69"/>
      <c r="Q89" s="59"/>
    </row>
    <row r="90" spans="1:17" ht="14.25">
      <c r="A90" s="25"/>
      <c r="B90" s="26"/>
      <c r="C90" s="26"/>
      <c r="D90" s="26"/>
      <c r="E90" s="26"/>
      <c r="F90" s="26"/>
      <c r="G90" s="26"/>
      <c r="H90" s="26"/>
      <c r="I90" s="26"/>
      <c r="J90" s="26"/>
      <c r="K90" s="26"/>
      <c r="L90" s="26"/>
      <c r="M90" s="26"/>
      <c r="N90" s="26"/>
      <c r="O90" s="26"/>
      <c r="P90" s="26"/>
      <c r="Q90" s="26"/>
    </row>
    <row r="91" spans="1:17" ht="14.25">
      <c r="A91" s="1" t="s">
        <v>69</v>
      </c>
      <c r="B91" s="7">
        <v>2003</v>
      </c>
      <c r="C91" s="7">
        <v>2004</v>
      </c>
      <c r="D91" s="7">
        <v>2005</v>
      </c>
      <c r="E91" s="7">
        <v>2006</v>
      </c>
      <c r="F91" s="7">
        <v>2007</v>
      </c>
      <c r="G91" s="7">
        <v>2008</v>
      </c>
      <c r="H91" s="7">
        <v>2009</v>
      </c>
      <c r="I91" s="7">
        <v>2010</v>
      </c>
      <c r="J91" s="7">
        <v>2011</v>
      </c>
      <c r="K91" s="7">
        <v>2012</v>
      </c>
      <c r="L91" s="7">
        <v>2013</v>
      </c>
      <c r="M91" s="7">
        <v>2014</v>
      </c>
      <c r="N91" s="36">
        <v>2015</v>
      </c>
      <c r="O91" s="7">
        <v>2016</v>
      </c>
      <c r="P91" s="7">
        <v>2017</v>
      </c>
      <c r="Q91" s="7">
        <v>2018</v>
      </c>
    </row>
    <row r="92" spans="1:19" ht="14.25">
      <c r="A92" s="15" t="s">
        <v>70</v>
      </c>
      <c r="B92" s="38">
        <f aca="true" t="shared" si="37" ref="B92:I92">+B95-B93-B94</f>
        <v>75827</v>
      </c>
      <c r="C92" s="38">
        <f t="shared" si="37"/>
        <v>76967</v>
      </c>
      <c r="D92" s="38">
        <f t="shared" si="37"/>
        <v>78299</v>
      </c>
      <c r="E92" s="38">
        <f t="shared" si="37"/>
        <v>79552</v>
      </c>
      <c r="F92" s="38">
        <f t="shared" si="37"/>
        <v>80934</v>
      </c>
      <c r="G92" s="38">
        <f t="shared" si="37"/>
        <v>82351</v>
      </c>
      <c r="H92" s="38">
        <f t="shared" si="37"/>
        <v>83307</v>
      </c>
      <c r="I92" s="38">
        <f t="shared" si="37"/>
        <v>84196</v>
      </c>
      <c r="J92" s="38">
        <f aca="true" t="shared" si="38" ref="J92:P92">+J95-J93-J94</f>
        <v>85101</v>
      </c>
      <c r="K92" s="38">
        <f t="shared" si="38"/>
        <v>85366</v>
      </c>
      <c r="L92" s="38">
        <f t="shared" si="38"/>
        <v>84572</v>
      </c>
      <c r="M92" s="38">
        <f t="shared" si="38"/>
        <v>84680</v>
      </c>
      <c r="N92" s="38">
        <f t="shared" si="38"/>
        <v>84683</v>
      </c>
      <c r="O92" s="50">
        <f t="shared" si="38"/>
        <v>85154</v>
      </c>
      <c r="P92" s="30">
        <f t="shared" si="38"/>
        <v>85625</v>
      </c>
      <c r="Q92" s="30">
        <f>+Q95-Q93-Q94</f>
        <v>86110</v>
      </c>
      <c r="S92" s="42"/>
    </row>
    <row r="93" spans="1:19" ht="14.25">
      <c r="A93" s="16" t="s">
        <v>91</v>
      </c>
      <c r="B93" s="38">
        <f>+B4+B5+B10+B15+B16+B17+B26+B29+B30+B37+B38+B40+B42+B44+B47+B48+B49+B52</f>
        <v>32800</v>
      </c>
      <c r="C93" s="38">
        <f aca="true" t="shared" si="39" ref="C93:P93">+C4+C5+C10+C15+C16+C17+C26+C29+C30+C37+C38+C40+C42+C44+C47+C48+C49+C52</f>
        <v>33440</v>
      </c>
      <c r="D93" s="38">
        <f t="shared" si="39"/>
        <v>33837</v>
      </c>
      <c r="E93" s="38">
        <f t="shared" si="39"/>
        <v>34203</v>
      </c>
      <c r="F93" s="38">
        <f t="shared" si="39"/>
        <v>34889</v>
      </c>
      <c r="G93" s="38">
        <f t="shared" si="39"/>
        <v>35325</v>
      </c>
      <c r="H93" s="38">
        <f t="shared" si="39"/>
        <v>35616</v>
      </c>
      <c r="I93" s="38">
        <f t="shared" si="39"/>
        <v>35951</v>
      </c>
      <c r="J93" s="38">
        <f t="shared" si="39"/>
        <v>36125</v>
      </c>
      <c r="K93" s="38">
        <f t="shared" si="39"/>
        <v>36117</v>
      </c>
      <c r="L93" s="38">
        <f t="shared" si="39"/>
        <v>35937</v>
      </c>
      <c r="M93" s="38">
        <f t="shared" si="39"/>
        <v>35955</v>
      </c>
      <c r="N93" s="38">
        <f t="shared" si="39"/>
        <v>35939</v>
      </c>
      <c r="O93" s="38">
        <f t="shared" si="39"/>
        <v>35957</v>
      </c>
      <c r="P93" s="39">
        <f t="shared" si="39"/>
        <v>35917</v>
      </c>
      <c r="Q93" s="39">
        <f>+Q4+Q5+Q10+Q15+Q16+Q17+Q26+Q29+Q30+Q37+Q38+Q40+Q42+Q44+Q47+Q48+Q49+Q52</f>
        <v>35871</v>
      </c>
      <c r="S93" s="42"/>
    </row>
    <row r="94" spans="1:19" ht="14.25">
      <c r="A94" s="16" t="s">
        <v>92</v>
      </c>
      <c r="B94" s="38">
        <f>+B6+B8+B9+B19+B20+B21+B23+B24+B34+B51+B32</f>
        <v>9460</v>
      </c>
      <c r="C94" s="38">
        <f aca="true" t="shared" si="40" ref="C94:P94">+C6+C8+C9+C19+C20+C21+C23+C24+C34+C51+C32</f>
        <v>9483</v>
      </c>
      <c r="D94" s="38">
        <f t="shared" si="40"/>
        <v>9427</v>
      </c>
      <c r="E94" s="38">
        <f t="shared" si="40"/>
        <v>9310</v>
      </c>
      <c r="F94" s="38">
        <f t="shared" si="40"/>
        <v>9346</v>
      </c>
      <c r="G94" s="38">
        <f t="shared" si="40"/>
        <v>9247</v>
      </c>
      <c r="H94" s="38">
        <f t="shared" si="40"/>
        <v>9236</v>
      </c>
      <c r="I94" s="38">
        <f t="shared" si="40"/>
        <v>9176</v>
      </c>
      <c r="J94" s="38">
        <f t="shared" si="40"/>
        <v>9128</v>
      </c>
      <c r="K94" s="38">
        <f t="shared" si="40"/>
        <v>9022</v>
      </c>
      <c r="L94" s="38">
        <f t="shared" si="40"/>
        <v>8850</v>
      </c>
      <c r="M94" s="38">
        <f t="shared" si="40"/>
        <v>8785</v>
      </c>
      <c r="N94" s="38">
        <f t="shared" si="40"/>
        <v>8519</v>
      </c>
      <c r="O94" s="38">
        <f t="shared" si="40"/>
        <v>8470</v>
      </c>
      <c r="P94" s="67">
        <f t="shared" si="40"/>
        <v>8323</v>
      </c>
      <c r="Q94" s="67">
        <f>+Q6+Q8+Q9+Q19+Q20+Q21+Q23+Q24+Q34+Q51+Q32</f>
        <v>8259</v>
      </c>
      <c r="S94" s="42"/>
    </row>
    <row r="95" spans="1:17" ht="14.25">
      <c r="A95" s="13" t="s">
        <v>49</v>
      </c>
      <c r="B95" s="54">
        <v>118087</v>
      </c>
      <c r="C95" s="54">
        <v>119890</v>
      </c>
      <c r="D95" s="54">
        <v>121563</v>
      </c>
      <c r="E95" s="54">
        <v>123065</v>
      </c>
      <c r="F95" s="54">
        <v>125169</v>
      </c>
      <c r="G95" s="54">
        <v>126923</v>
      </c>
      <c r="H95" s="54">
        <v>128159</v>
      </c>
      <c r="I95" s="54">
        <v>129323</v>
      </c>
      <c r="J95" s="54">
        <v>130354</v>
      </c>
      <c r="K95" s="54">
        <v>130505</v>
      </c>
      <c r="L95" s="54">
        <v>129359</v>
      </c>
      <c r="M95" s="54">
        <v>129420</v>
      </c>
      <c r="N95" s="54">
        <v>129141</v>
      </c>
      <c r="O95" s="54">
        <v>129581</v>
      </c>
      <c r="P95" s="55">
        <v>129865</v>
      </c>
      <c r="Q95" s="61">
        <v>130240</v>
      </c>
    </row>
    <row r="96" spans="1:18" ht="15" customHeight="1">
      <c r="A96" s="69" t="s">
        <v>95</v>
      </c>
      <c r="B96" s="69"/>
      <c r="C96" s="69"/>
      <c r="D96" s="69"/>
      <c r="E96" s="69"/>
      <c r="F96" s="69"/>
      <c r="G96" s="69"/>
      <c r="H96" s="69"/>
      <c r="I96" s="69"/>
      <c r="J96" s="69"/>
      <c r="K96" s="69"/>
      <c r="L96" s="69"/>
      <c r="M96" s="69"/>
      <c r="N96" s="69"/>
      <c r="O96" s="69"/>
      <c r="P96" s="69"/>
      <c r="Q96" s="69"/>
      <c r="R96" s="70"/>
    </row>
    <row r="98" spans="1:17" ht="14.25">
      <c r="A98" s="1" t="s">
        <v>71</v>
      </c>
      <c r="B98" s="7">
        <v>2003</v>
      </c>
      <c r="C98" s="7">
        <v>2004</v>
      </c>
      <c r="D98" s="7">
        <v>2005</v>
      </c>
      <c r="E98" s="7">
        <v>2006</v>
      </c>
      <c r="F98" s="7">
        <v>2007</v>
      </c>
      <c r="G98" s="7">
        <v>2008</v>
      </c>
      <c r="H98" s="7">
        <v>2009</v>
      </c>
      <c r="I98" s="7">
        <v>2010</v>
      </c>
      <c r="J98" s="7">
        <v>2011</v>
      </c>
      <c r="K98" s="7">
        <v>2012</v>
      </c>
      <c r="L98" s="7">
        <v>2013</v>
      </c>
      <c r="M98" s="7">
        <v>2014</v>
      </c>
      <c r="N98" s="7">
        <v>2015</v>
      </c>
      <c r="O98" s="7">
        <v>2016</v>
      </c>
      <c r="P98" s="7">
        <v>2017</v>
      </c>
      <c r="Q98" s="7">
        <v>2018</v>
      </c>
    </row>
    <row r="99" spans="1:17" ht="14.25">
      <c r="A99" s="15" t="s">
        <v>73</v>
      </c>
      <c r="B99" s="38">
        <f aca="true" t="shared" si="41" ref="B99:I99">+B4+B9+B10+B12+B6+B16+B19+B20+B21+B26+B27+B28+B34+B37+B38+B42+B43+B46+B47+B51+B52</f>
        <v>30491</v>
      </c>
      <c r="C99" s="38">
        <f t="shared" si="41"/>
        <v>31193</v>
      </c>
      <c r="D99" s="38">
        <f t="shared" si="41"/>
        <v>31723</v>
      </c>
      <c r="E99" s="38">
        <f t="shared" si="41"/>
        <v>32163</v>
      </c>
      <c r="F99" s="38">
        <f t="shared" si="41"/>
        <v>32905</v>
      </c>
      <c r="G99" s="38">
        <f t="shared" si="41"/>
        <v>33443</v>
      </c>
      <c r="H99" s="38">
        <f t="shared" si="41"/>
        <v>33844</v>
      </c>
      <c r="I99" s="38">
        <f t="shared" si="41"/>
        <v>34171</v>
      </c>
      <c r="J99" s="38">
        <f aca="true" t="shared" si="42" ref="J99:P99">+J4+J9+J10+J12+J6+J16+J19+J20+J21+J26+J27+J28+J34+J37+J38+J42+J43+J46+J47+J51+J52</f>
        <v>34524</v>
      </c>
      <c r="K99" s="38">
        <f t="shared" si="42"/>
        <v>34597</v>
      </c>
      <c r="L99" s="38">
        <f t="shared" si="42"/>
        <v>34575</v>
      </c>
      <c r="M99" s="38">
        <f t="shared" si="42"/>
        <v>34554</v>
      </c>
      <c r="N99" s="38">
        <f t="shared" si="42"/>
        <v>34359</v>
      </c>
      <c r="O99" s="50">
        <f t="shared" si="42"/>
        <v>34500</v>
      </c>
      <c r="P99" s="39">
        <f t="shared" si="42"/>
        <v>34496</v>
      </c>
      <c r="Q99" s="39">
        <f>+Q4+Q9+Q10+Q12+Q6+Q16+Q19+Q20+Q21+Q26+Q27+Q28+Q34+Q37+Q38+Q42+Q43+Q46+Q47+Q51+Q52</f>
        <v>34435</v>
      </c>
    </row>
    <row r="100" spans="1:17" ht="14.25">
      <c r="A100" s="16" t="s">
        <v>72</v>
      </c>
      <c r="B100" s="38">
        <f>+B36</f>
        <v>43897</v>
      </c>
      <c r="C100" s="38">
        <f aca="true" t="shared" si="43" ref="C100:P100">+C36</f>
        <v>44326</v>
      </c>
      <c r="D100" s="38">
        <f t="shared" si="43"/>
        <v>44772</v>
      </c>
      <c r="E100" s="38">
        <f t="shared" si="43"/>
        <v>45131</v>
      </c>
      <c r="F100" s="38">
        <f t="shared" si="43"/>
        <v>45735</v>
      </c>
      <c r="G100" s="38">
        <f t="shared" si="43"/>
        <v>46330</v>
      </c>
      <c r="H100" s="38">
        <f t="shared" si="43"/>
        <v>46802</v>
      </c>
      <c r="I100" s="38">
        <f t="shared" si="43"/>
        <v>47275</v>
      </c>
      <c r="J100" s="38">
        <f>+J36</f>
        <v>47708</v>
      </c>
      <c r="K100" s="38">
        <f t="shared" si="43"/>
        <v>47764</v>
      </c>
      <c r="L100" s="38">
        <f t="shared" si="43"/>
        <v>47138</v>
      </c>
      <c r="M100" s="38">
        <f t="shared" si="43"/>
        <v>47180</v>
      </c>
      <c r="N100" s="38">
        <f t="shared" si="43"/>
        <v>47186</v>
      </c>
      <c r="O100" s="38">
        <f t="shared" si="43"/>
        <v>47357</v>
      </c>
      <c r="P100" s="39">
        <f t="shared" si="43"/>
        <v>47833</v>
      </c>
      <c r="Q100" s="39">
        <f>+Q36</f>
        <v>48289</v>
      </c>
    </row>
    <row r="101" spans="1:17" ht="14.25">
      <c r="A101" s="16" t="s">
        <v>74</v>
      </c>
      <c r="B101" s="38">
        <f aca="true" t="shared" si="44" ref="B101:I101">+B102-B99-B100</f>
        <v>43699</v>
      </c>
      <c r="C101" s="38">
        <f t="shared" si="44"/>
        <v>44371</v>
      </c>
      <c r="D101" s="38">
        <f t="shared" si="44"/>
        <v>45068</v>
      </c>
      <c r="E101" s="38">
        <f t="shared" si="44"/>
        <v>45771</v>
      </c>
      <c r="F101" s="38">
        <f t="shared" si="44"/>
        <v>46529</v>
      </c>
      <c r="G101" s="38">
        <f t="shared" si="44"/>
        <v>47150</v>
      </c>
      <c r="H101" s="38">
        <f t="shared" si="44"/>
        <v>47513</v>
      </c>
      <c r="I101" s="38">
        <f t="shared" si="44"/>
        <v>47877</v>
      </c>
      <c r="J101" s="38">
        <f aca="true" t="shared" si="45" ref="J101:P101">+J102-J99-J100</f>
        <v>48122</v>
      </c>
      <c r="K101" s="38">
        <f t="shared" si="45"/>
        <v>48144</v>
      </c>
      <c r="L101" s="38">
        <f t="shared" si="45"/>
        <v>47646</v>
      </c>
      <c r="M101" s="38">
        <f t="shared" si="45"/>
        <v>47686</v>
      </c>
      <c r="N101" s="38">
        <f t="shared" si="45"/>
        <v>47596</v>
      </c>
      <c r="O101" s="50">
        <f t="shared" si="45"/>
        <v>47724</v>
      </c>
      <c r="P101" s="39">
        <f t="shared" si="45"/>
        <v>47536</v>
      </c>
      <c r="Q101" s="39">
        <f>+Q102-Q99-Q100</f>
        <v>47516</v>
      </c>
    </row>
    <row r="102" spans="1:17" ht="14.25">
      <c r="A102" s="13" t="s">
        <v>49</v>
      </c>
      <c r="B102" s="54">
        <v>118087</v>
      </c>
      <c r="C102" s="54">
        <v>119890</v>
      </c>
      <c r="D102" s="54">
        <v>121563</v>
      </c>
      <c r="E102" s="54">
        <v>123065</v>
      </c>
      <c r="F102" s="54">
        <v>125169</v>
      </c>
      <c r="G102" s="54">
        <v>126923</v>
      </c>
      <c r="H102" s="54">
        <v>128159</v>
      </c>
      <c r="I102" s="54">
        <v>129323</v>
      </c>
      <c r="J102" s="54">
        <v>130354</v>
      </c>
      <c r="K102" s="54">
        <v>130505</v>
      </c>
      <c r="L102" s="54">
        <v>129359</v>
      </c>
      <c r="M102" s="54">
        <v>129420</v>
      </c>
      <c r="N102" s="54">
        <v>129141</v>
      </c>
      <c r="O102" s="54">
        <v>129581</v>
      </c>
      <c r="P102" s="55">
        <v>129865</v>
      </c>
      <c r="Q102" s="61">
        <v>130240</v>
      </c>
    </row>
    <row r="103" ht="14.25">
      <c r="A103" s="31" t="s">
        <v>76</v>
      </c>
    </row>
    <row r="104" spans="1:17" ht="12.75" customHeight="1">
      <c r="A104" s="33" t="s">
        <v>93</v>
      </c>
      <c r="B104" s="34"/>
      <c r="C104" s="34"/>
      <c r="D104" s="34"/>
      <c r="E104" s="34"/>
      <c r="F104" s="34"/>
      <c r="G104" s="34"/>
      <c r="H104" s="34"/>
      <c r="I104" s="34"/>
      <c r="J104" s="34"/>
      <c r="K104" s="34"/>
      <c r="L104" s="34"/>
      <c r="M104" s="34"/>
      <c r="N104" s="34"/>
      <c r="O104" s="34"/>
      <c r="P104" s="34"/>
      <c r="Q104" s="34"/>
    </row>
    <row r="105" ht="14.25">
      <c r="A105" s="31" t="s">
        <v>94</v>
      </c>
    </row>
  </sheetData>
  <sheetProtection/>
  <mergeCells count="3">
    <mergeCell ref="A54:Q54"/>
    <mergeCell ref="A89:P89"/>
    <mergeCell ref="A96:R96"/>
  </mergeCells>
  <printOptions/>
  <pageMargins left="0.31496062992125984" right="0.31496062992125984" top="0.35433070866141736" bottom="0.5511811023622047" header="0.31496062992125984" footer="0.31496062992125984"/>
  <pageSetup horizontalDpi="600" verticalDpi="600" orientation="landscape" paperSize="8"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Colnaghi, Antonio</dc:creator>
  <cp:keywords/>
  <dc:description/>
  <cp:lastModifiedBy>Colnaghi, Antonio</cp:lastModifiedBy>
  <cp:lastPrinted>2018-09-27T06:56:57Z</cp:lastPrinted>
  <dcterms:created xsi:type="dcterms:W3CDTF">2018-09-25T09:06:38Z</dcterms:created>
  <dcterms:modified xsi:type="dcterms:W3CDTF">2019-08-13T08:42:49Z</dcterms:modified>
  <cp:category/>
  <cp:version/>
  <cp:contentType/>
  <cp:contentStatus/>
</cp:coreProperties>
</file>