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16" activeTab="0"/>
  </bookViews>
  <sheets>
    <sheet name="Foglio1" sheetId="1" r:id="rId1"/>
  </sheets>
  <definedNames/>
  <calcPr fullCalcOnLoad="1"/>
</workbook>
</file>

<file path=xl/sharedStrings.xml><?xml version="1.0" encoding="utf-8"?>
<sst xmlns="http://schemas.openxmlformats.org/spreadsheetml/2006/main" count="100" uniqueCount="97">
  <si>
    <t>Comune</t>
  </si>
  <si>
    <t>AGAZZANO</t>
  </si>
  <si>
    <t>ALSENO</t>
  </si>
  <si>
    <t>BESENZONE</t>
  </si>
  <si>
    <t>BETTOLA</t>
  </si>
  <si>
    <t>BOBBIO</t>
  </si>
  <si>
    <t>BORGONOVO VAL TIDONE</t>
  </si>
  <si>
    <t>CADEO</t>
  </si>
  <si>
    <t>CALENDASCO</t>
  </si>
  <si>
    <t>CAMINATA</t>
  </si>
  <si>
    <t>CAORSO</t>
  </si>
  <si>
    <t>CARPANETO PIACENTINO</t>
  </si>
  <si>
    <t>CASTEL SAN GIOVANNI</t>
  </si>
  <si>
    <t>CASTELL'ARQUATO</t>
  </si>
  <si>
    <t>CASTELVETRO PIACENTINO</t>
  </si>
  <si>
    <t>CERIGNALE</t>
  </si>
  <si>
    <t>COLI</t>
  </si>
  <si>
    <t>CORTE BRUGNATELLA</t>
  </si>
  <si>
    <t>CORTEMAGGIORE</t>
  </si>
  <si>
    <t>FARINI</t>
  </si>
  <si>
    <t>FERRIERE</t>
  </si>
  <si>
    <t>FIORENZUOLA D'ARDA</t>
  </si>
  <si>
    <t>GAZZOLA</t>
  </si>
  <si>
    <t>GOSSOLENGO</t>
  </si>
  <si>
    <t>GRAGNANO TREBBIENSE</t>
  </si>
  <si>
    <t>GROPPARELLO</t>
  </si>
  <si>
    <t>LUGAGNANO VAL D'ARDA</t>
  </si>
  <si>
    <t>MONTICELLI D'ONGINA</t>
  </si>
  <si>
    <t>MORFASSO</t>
  </si>
  <si>
    <t>NIBBIANO</t>
  </si>
  <si>
    <t>OTTONE</t>
  </si>
  <si>
    <t>PECORARA</t>
  </si>
  <si>
    <t>PIACENZA</t>
  </si>
  <si>
    <t>PIANELLO VAL TIDONE</t>
  </si>
  <si>
    <t>PIOZZANO</t>
  </si>
  <si>
    <t>PODENZANO</t>
  </si>
  <si>
    <t>PONTE DELL'OLIO</t>
  </si>
  <si>
    <t>PONTENURE</t>
  </si>
  <si>
    <t>RIVERGARO</t>
  </si>
  <si>
    <t>ROTTOFRENO</t>
  </si>
  <si>
    <t>SAN GIORGIO PIACENTINO</t>
  </si>
  <si>
    <t>SAN PIETRO IN CERRO</t>
  </si>
  <si>
    <t>SARMATO</t>
  </si>
  <si>
    <t>TRAVO</t>
  </si>
  <si>
    <t>VERNASCA</t>
  </si>
  <si>
    <t>VIGOLZONE</t>
  </si>
  <si>
    <t>VILLANOVA SULL'ARDA</t>
  </si>
  <si>
    <t>ZERBA</t>
  </si>
  <si>
    <t>ZIANO PIACENTINO</t>
  </si>
  <si>
    <t>Totale provincia</t>
  </si>
  <si>
    <t>ALTA VAL TIDONE</t>
  </si>
  <si>
    <t>Il 1° gennaio 2018 è stato istituito il comune "Alta Val Tidone" derivante dalla fusione di Caminata, Nibbiano e Pecorara.</t>
  </si>
  <si>
    <t>Capoluogo</t>
  </si>
  <si>
    <t>Prima cintura</t>
  </si>
  <si>
    <t>Seconda cintura</t>
  </si>
  <si>
    <t>Area Centrale</t>
  </si>
  <si>
    <t>Bassa Val Tidone</t>
  </si>
  <si>
    <t>Alta Val Tidone/Val Luretta</t>
  </si>
  <si>
    <t>Area Val Tidone</t>
  </si>
  <si>
    <t>Medio-bassa Val Trebbia</t>
  </si>
  <si>
    <t>Alta Val Trebbia</t>
  </si>
  <si>
    <t>Area Val Trebbia</t>
  </si>
  <si>
    <t>Medio-bassa Val Nure</t>
  </si>
  <si>
    <t>Alta Val Nure</t>
  </si>
  <si>
    <t>Area Val Nure</t>
  </si>
  <si>
    <t>Area Bassa Val d'Arda</t>
  </si>
  <si>
    <t>Medio-bassa Val d'Arda</t>
  </si>
  <si>
    <t>Alta Val d'Arda</t>
  </si>
  <si>
    <t>Area Val d'Arda</t>
  </si>
  <si>
    <t>Zone Altimetriche</t>
  </si>
  <si>
    <t>Pianura</t>
  </si>
  <si>
    <t>Distretti ASL</t>
  </si>
  <si>
    <t>Piacenza</t>
  </si>
  <si>
    <t>Ponente (Castel S. Giovanni)</t>
  </si>
  <si>
    <t>Levante (Fiorenzuola)</t>
  </si>
  <si>
    <t>Sub-aree/Aree PTCP</t>
  </si>
  <si>
    <t>Ponente: Agazzano, Bobbio, Borgonovo Val Tidone, Calendasco, Caminata, Castel S. Giovanni, Cerignale, Coli, Cortebrugnatella, Gazzola, Gossolengo, Gragnano Trebbiense, Nibbiano, Ottone, Pecorara, Pianello Val Tidone, Piozzano, Rivergaro, Rottofreno, Sarmato, Travo, Zerba, Ziano Piacentino</t>
  </si>
  <si>
    <t>Totale Emilia-Romagna</t>
  </si>
  <si>
    <t>Totale Italia</t>
  </si>
  <si>
    <t>Totale provincia Piacenza</t>
  </si>
  <si>
    <t>(fonte: ISTAT)</t>
  </si>
  <si>
    <t>Unioni di Comuni</t>
  </si>
  <si>
    <t>Non Unioni di comuni</t>
  </si>
  <si>
    <t>"Via Emilia Piacentina" (1)</t>
  </si>
  <si>
    <t>"Bassa Val d'Arda Fiume Po" (2)</t>
  </si>
  <si>
    <t>"U.M. Alta Val Nure" (3)</t>
  </si>
  <si>
    <t>"U.M. Val Trebbia Val Luretta" (4)</t>
  </si>
  <si>
    <t>"Bassa Val Trebbia Val Luretta" (5)</t>
  </si>
  <si>
    <t>"Val Nure e Val Chero" (6)</t>
  </si>
  <si>
    <t>"U.M. Alta Val d'Arda" (7)</t>
  </si>
  <si>
    <t>(1)  Alseno, Cadeo (2) Besensone, Caorso, Castelvetro, Cortemaggiore, Monticelli, S.Pietro, Villanova (3) Bettola, Farini, Ferriere, Ponte dell'Olio (4) Bobbio, Cerignale, Coli, Cortebrugnatella, Ottone, Piozzano, Travo, Zerba (5) Calendasco, Gossolengo, Gragnano, Rivergaro, Rottofreno (6) Carpaneto, Gropparello, Podenzano, S.Giorgio, Vigolzone (7) Castell'Arquato, Lugagnano, Morfasso, Vernasca</t>
  </si>
  <si>
    <t>Popolazione ai Censimenti 1861-2011</t>
  </si>
  <si>
    <t>Collina (1)</t>
  </si>
  <si>
    <t>Montagna (2)</t>
  </si>
  <si>
    <t xml:space="preserve">Levante: Alseno, Besenzone, Bettola, Cadeo, Caorso, Carpaneto Piacentino, Castell´Arquato, Castelvetro Piacentino, Cortemaggiore, Farini, Ferriere, Fiorenzuola d´Arda, Gropparello, Lugagnano Val d´Arda, Monticelli d´Ongina, Morfasso, Podenzano, Ponte dell´Olio, Pontenure, S.Giorgio Piacentino, S.Pietro in Cerro, </t>
  </si>
  <si>
    <t>Vernasca, Vigolzone, Villanova sull´Arda</t>
  </si>
  <si>
    <t>(1) Agazzano, Alseno, Borgonovo, Carpaneto, Castell'Arquato, Castel S. Giovanni, Gazzola, Gropparello, Lugagnano, Pianello, Piozzano, Ponte dell'Olio, Rivergaro, San Giorgio, Travo, Vernasca, Vigolzone, Ziano P.no (2) Alta Val Tidone, Bettola, Bobbio, Coli, Cerignale, Corte Brugnatella, Farini, Ferriere, Morfasso, Ottone, Zerba</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</si>
</sst>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Inattivo&quot;"/>
    <numFmt numFmtId="167" formatCode="[$€-2]\ #.##000_);[Red]\([$€-2]\ #.##000\)"/>
    <numFmt numFmtId="168" formatCode="_-* #,##0.0_-;\-* #,##0.0_-;_-* &quot;-&quot;??_-;_-@_-"/>
    <numFmt numFmtId="169" formatCode="_-* #,##0_-;\-* #,##0_-;_-* &quot;-&quot;??_-;_-@_-"/>
  </numFmts>
  <fonts count="44">
    <font>
      <sz val="11"/>
      <color theme="1"/>
      <name val="Calibri"/>
      <family val="2"/>
    </font>
    <font>
      <sz val="11"/>
      <color indexed="8"/>
      <name val="Calibri"/>
      <family val="2"/>
    </font>
    <font>
      <b/>
      <sz val="9"/>
      <name val="Arial"/>
      <family val="2"/>
    </font>
    <font>
      <b/>
      <sz val="8"/>
      <name val="Arial"/>
      <family val="2"/>
    </font>
    <font>
      <b/>
      <i/>
      <sz val="8"/>
      <name val="Arial"/>
      <family val="2"/>
    </font>
    <font>
      <sz val="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3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i/>
      <sz val="11"/>
      <color indexed="8"/>
      <name val="Calibri"/>
      <family val="2"/>
    </font>
    <font>
      <sz val="8"/>
      <color indexed="8"/>
      <name val="Arial"/>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i/>
      <sz val="11"/>
      <color theme="1"/>
      <name val="Calibri"/>
      <family val="2"/>
    </font>
    <font>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2" applyNumberFormat="0" applyFill="0" applyAlignment="0" applyProtection="0"/>
    <xf numFmtId="0" fontId="28" fillId="21" borderId="3" applyNumberFormat="0" applyAlignment="0" applyProtection="0"/>
    <xf numFmtId="0" fontId="29"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0" fontId="32" fillId="20" borderId="5"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1" borderId="0" applyNumberFormat="0" applyBorder="0" applyAlignment="0" applyProtection="0"/>
    <xf numFmtId="0" fontId="4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0">
    <xf numFmtId="0" fontId="0" fillId="0" borderId="0" xfId="0" applyFont="1" applyAlignment="1">
      <alignment/>
    </xf>
    <xf numFmtId="0" fontId="2" fillId="14" borderId="10" xfId="0" applyFont="1" applyFill="1" applyBorder="1" applyAlignment="1">
      <alignment horizontal="left" vertical="top" wrapText="1"/>
    </xf>
    <xf numFmtId="0" fontId="3" fillId="0" borderId="10" xfId="0" applyFont="1" applyBorder="1" applyAlignment="1">
      <alignment horizontal="left" vertical="top" wrapText="1"/>
    </xf>
    <xf numFmtId="0" fontId="39" fillId="0" borderId="0" xfId="0" applyFont="1" applyAlignment="1">
      <alignment/>
    </xf>
    <xf numFmtId="3" fontId="39" fillId="0" borderId="0" xfId="0" applyNumberFormat="1" applyFont="1" applyAlignment="1">
      <alignment/>
    </xf>
    <xf numFmtId="0" fontId="3" fillId="0" borderId="0" xfId="0" applyFont="1" applyFill="1" applyBorder="1" applyAlignment="1">
      <alignment horizontal="left"/>
    </xf>
    <xf numFmtId="0" fontId="0" fillId="0" borderId="10" xfId="0" applyBorder="1" applyAlignment="1">
      <alignment/>
    </xf>
    <xf numFmtId="0" fontId="39" fillId="33" borderId="10" xfId="0" applyFont="1" applyFill="1" applyBorder="1" applyAlignment="1">
      <alignment vertical="center" wrapText="1"/>
    </xf>
    <xf numFmtId="3" fontId="0" fillId="0" borderId="0" xfId="0" applyNumberFormat="1" applyBorder="1" applyAlignment="1">
      <alignment vertical="center" wrapText="1"/>
    </xf>
    <xf numFmtId="0" fontId="0" fillId="0" borderId="0" xfId="0" applyBorder="1" applyAlignment="1">
      <alignment vertical="center" wrapText="1"/>
    </xf>
    <xf numFmtId="0" fontId="39" fillId="33" borderId="11" xfId="0" applyFont="1" applyFill="1" applyBorder="1" applyAlignment="1">
      <alignment vertical="center" wrapText="1"/>
    </xf>
    <xf numFmtId="3" fontId="0" fillId="0" borderId="12" xfId="0" applyNumberFormat="1" applyBorder="1" applyAlignment="1">
      <alignment vertical="center" wrapText="1"/>
    </xf>
    <xf numFmtId="0" fontId="0" fillId="0" borderId="12" xfId="0" applyBorder="1" applyAlignment="1">
      <alignment vertical="center" wrapText="1"/>
    </xf>
    <xf numFmtId="3" fontId="39" fillId="33" borderId="10" xfId="0" applyNumberFormat="1" applyFont="1" applyFill="1" applyBorder="1" applyAlignment="1">
      <alignment/>
    </xf>
    <xf numFmtId="0" fontId="4" fillId="34" borderId="10" xfId="0" applyFont="1" applyFill="1" applyBorder="1" applyAlignment="1">
      <alignment horizontal="left" vertical="top" wrapText="1"/>
    </xf>
    <xf numFmtId="3" fontId="42" fillId="34" borderId="0" xfId="0" applyNumberFormat="1" applyFont="1" applyFill="1" applyBorder="1" applyAlignment="1">
      <alignment vertical="center" wrapText="1"/>
    </xf>
    <xf numFmtId="3" fontId="42" fillId="34" borderId="12" xfId="0" applyNumberFormat="1" applyFont="1" applyFill="1" applyBorder="1" applyAlignment="1">
      <alignment vertical="center" wrapText="1"/>
    </xf>
    <xf numFmtId="169" fontId="0" fillId="0" borderId="0" xfId="44" applyNumberFormat="1" applyFont="1" applyAlignment="1">
      <alignment/>
    </xf>
    <xf numFmtId="169" fontId="39" fillId="0" borderId="0" xfId="44" applyNumberFormat="1" applyFont="1" applyAlignment="1">
      <alignment/>
    </xf>
    <xf numFmtId="0" fontId="3" fillId="35" borderId="10" xfId="0" applyFont="1" applyFill="1" applyBorder="1" applyAlignment="1">
      <alignment horizontal="left" wrapText="1"/>
    </xf>
    <xf numFmtId="0" fontId="39" fillId="0" borderId="10" xfId="0" applyFont="1" applyBorder="1" applyAlignment="1">
      <alignment/>
    </xf>
    <xf numFmtId="169" fontId="0" fillId="0" borderId="12" xfId="44" applyNumberFormat="1" applyFont="1" applyBorder="1" applyAlignment="1">
      <alignment/>
    </xf>
    <xf numFmtId="169" fontId="39" fillId="0" borderId="12" xfId="44" applyNumberFormat="1" applyFont="1" applyBorder="1" applyAlignment="1">
      <alignment/>
    </xf>
    <xf numFmtId="0" fontId="0" fillId="0" borderId="13" xfId="0" applyBorder="1" applyAlignment="1">
      <alignment/>
    </xf>
    <xf numFmtId="0" fontId="0" fillId="0" borderId="12" xfId="0" applyBorder="1" applyAlignment="1">
      <alignment/>
    </xf>
    <xf numFmtId="3" fontId="0" fillId="0" borderId="14" xfId="0" applyNumberFormat="1" applyBorder="1" applyAlignment="1">
      <alignment/>
    </xf>
    <xf numFmtId="3" fontId="0" fillId="0" borderId="15" xfId="0" applyNumberFormat="1" applyBorder="1" applyAlignment="1">
      <alignment/>
    </xf>
    <xf numFmtId="3" fontId="0" fillId="0" borderId="11" xfId="0" applyNumberFormat="1" applyBorder="1" applyAlignment="1">
      <alignment/>
    </xf>
    <xf numFmtId="169" fontId="0" fillId="0" borderId="0" xfId="44" applyNumberFormat="1" applyFont="1" applyAlignment="1">
      <alignment/>
    </xf>
    <xf numFmtId="169" fontId="0" fillId="0" borderId="14" xfId="44" applyNumberFormat="1" applyFont="1" applyBorder="1" applyAlignment="1">
      <alignment/>
    </xf>
    <xf numFmtId="169" fontId="0" fillId="0" borderId="15" xfId="44" applyNumberFormat="1" applyFont="1" applyBorder="1" applyAlignment="1">
      <alignment/>
    </xf>
    <xf numFmtId="169" fontId="0" fillId="0" borderId="11" xfId="44" applyNumberFormat="1" applyFont="1" applyBorder="1" applyAlignment="1">
      <alignment/>
    </xf>
    <xf numFmtId="169" fontId="0" fillId="0" borderId="13" xfId="44" applyNumberFormat="1" applyFont="1" applyBorder="1" applyAlignment="1">
      <alignment/>
    </xf>
    <xf numFmtId="169" fontId="0" fillId="0" borderId="12" xfId="44" applyNumberFormat="1" applyFont="1" applyBorder="1" applyAlignment="1">
      <alignment/>
    </xf>
    <xf numFmtId="0" fontId="3" fillId="14" borderId="10" xfId="0" applyFont="1" applyFill="1" applyBorder="1" applyAlignment="1">
      <alignment horizontal="left" wrapText="1"/>
    </xf>
    <xf numFmtId="3" fontId="0" fillId="34" borderId="0" xfId="0" applyNumberFormat="1" applyFill="1" applyAlignment="1">
      <alignment vertical="center" wrapText="1"/>
    </xf>
    <xf numFmtId="0" fontId="3" fillId="35" borderId="0" xfId="0" applyFont="1" applyFill="1" applyBorder="1" applyAlignment="1">
      <alignment horizontal="left" wrapText="1"/>
    </xf>
    <xf numFmtId="3" fontId="0" fillId="0" borderId="0" xfId="0" applyNumberFormat="1" applyBorder="1" applyAlignment="1">
      <alignment/>
    </xf>
    <xf numFmtId="0" fontId="42" fillId="0" borderId="12" xfId="0" applyFont="1" applyBorder="1" applyAlignment="1">
      <alignment/>
    </xf>
    <xf numFmtId="169" fontId="42" fillId="0" borderId="0" xfId="44" applyNumberFormat="1" applyFont="1" applyAlignment="1">
      <alignment/>
    </xf>
    <xf numFmtId="0" fontId="3" fillId="34" borderId="10" xfId="0" applyFont="1" applyFill="1" applyBorder="1" applyAlignment="1">
      <alignment horizontal="left" vertical="top" wrapText="1"/>
    </xf>
    <xf numFmtId="3" fontId="39" fillId="13" borderId="10" xfId="0" applyNumberFormat="1" applyFont="1" applyFill="1" applyBorder="1" applyAlignment="1">
      <alignment/>
    </xf>
    <xf numFmtId="3" fontId="39" fillId="9" borderId="11" xfId="0" applyNumberFormat="1" applyFont="1" applyFill="1" applyBorder="1" applyAlignment="1">
      <alignment/>
    </xf>
    <xf numFmtId="3" fontId="0" fillId="9" borderId="0" xfId="0" applyNumberFormat="1" applyFill="1" applyAlignment="1">
      <alignment vertical="center" wrapText="1"/>
    </xf>
    <xf numFmtId="3" fontId="0" fillId="13" borderId="0" xfId="0" applyNumberFormat="1" applyFill="1" applyAlignment="1">
      <alignment vertical="center" wrapText="1"/>
    </xf>
    <xf numFmtId="169" fontId="0" fillId="13" borderId="0" xfId="44" applyNumberFormat="1" applyFont="1" applyFill="1" applyAlignment="1">
      <alignment/>
    </xf>
    <xf numFmtId="169" fontId="0" fillId="13" borderId="12" xfId="44" applyNumberFormat="1" applyFont="1" applyFill="1" applyBorder="1" applyAlignment="1">
      <alignment/>
    </xf>
    <xf numFmtId="169" fontId="39" fillId="13" borderId="0" xfId="44" applyNumberFormat="1" applyFont="1" applyFill="1" applyAlignment="1">
      <alignment/>
    </xf>
    <xf numFmtId="169" fontId="0" fillId="9" borderId="0" xfId="44" applyNumberFormat="1" applyFont="1" applyFill="1" applyAlignment="1">
      <alignment/>
    </xf>
    <xf numFmtId="169" fontId="0" fillId="9" borderId="12" xfId="44" applyNumberFormat="1" applyFont="1" applyFill="1" applyBorder="1" applyAlignment="1">
      <alignment/>
    </xf>
    <xf numFmtId="169" fontId="39" fillId="9" borderId="0" xfId="44" applyNumberFormat="1" applyFont="1" applyFill="1" applyAlignment="1">
      <alignment/>
    </xf>
    <xf numFmtId="169" fontId="0" fillId="35" borderId="13" xfId="44" applyNumberFormat="1" applyFont="1" applyFill="1" applyBorder="1" applyAlignment="1">
      <alignment/>
    </xf>
    <xf numFmtId="169" fontId="0" fillId="15" borderId="0" xfId="44" applyNumberFormat="1" applyFont="1" applyFill="1" applyAlignment="1">
      <alignment/>
    </xf>
    <xf numFmtId="0" fontId="43" fillId="0" borderId="0" xfId="0" applyFont="1" applyAlignment="1">
      <alignment/>
    </xf>
    <xf numFmtId="169" fontId="0" fillId="19" borderId="0" xfId="44" applyNumberFormat="1" applyFont="1" applyFill="1" applyAlignment="1">
      <alignment/>
    </xf>
    <xf numFmtId="169" fontId="39" fillId="19" borderId="12" xfId="44" applyNumberFormat="1" applyFont="1" applyFill="1" applyBorder="1" applyAlignment="1">
      <alignment/>
    </xf>
    <xf numFmtId="169" fontId="39" fillId="19" borderId="0" xfId="44" applyNumberFormat="1" applyFont="1" applyFill="1" applyAlignment="1">
      <alignment/>
    </xf>
    <xf numFmtId="169" fontId="39" fillId="9" borderId="12" xfId="44" applyNumberFormat="1" applyFont="1" applyFill="1" applyBorder="1" applyAlignment="1">
      <alignment/>
    </xf>
    <xf numFmtId="169" fontId="42" fillId="0" borderId="16" xfId="44" applyNumberFormat="1" applyFont="1" applyBorder="1" applyAlignment="1">
      <alignment/>
    </xf>
    <xf numFmtId="169" fontId="0" fillId="19" borderId="13" xfId="44" applyNumberFormat="1" applyFont="1" applyFill="1" applyBorder="1" applyAlignment="1">
      <alignment/>
    </xf>
    <xf numFmtId="169" fontId="0" fillId="0" borderId="16" xfId="44" applyNumberFormat="1" applyFont="1" applyBorder="1" applyAlignment="1">
      <alignment/>
    </xf>
    <xf numFmtId="0" fontId="43" fillId="0" borderId="0" xfId="0" applyFont="1" applyAlignment="1">
      <alignment/>
    </xf>
    <xf numFmtId="0" fontId="0" fillId="0" borderId="0" xfId="0" applyAlignment="1">
      <alignment/>
    </xf>
    <xf numFmtId="0" fontId="3" fillId="35" borderId="10" xfId="0" applyFont="1" applyFill="1" applyBorder="1" applyAlignment="1">
      <alignment horizontal="left" vertical="top" wrapText="1"/>
    </xf>
    <xf numFmtId="169" fontId="0" fillId="35" borderId="0" xfId="44" applyNumberFormat="1" applyFont="1" applyFill="1" applyAlignment="1">
      <alignment/>
    </xf>
    <xf numFmtId="169" fontId="0" fillId="35" borderId="12" xfId="44" applyNumberFormat="1" applyFont="1" applyFill="1" applyBorder="1" applyAlignment="1">
      <alignment/>
    </xf>
    <xf numFmtId="169" fontId="0" fillId="15" borderId="16" xfId="44" applyNumberFormat="1" applyFont="1" applyFill="1" applyBorder="1" applyAlignment="1">
      <alignment/>
    </xf>
    <xf numFmtId="0" fontId="3" fillId="0" borderId="0" xfId="0" applyFont="1" applyFill="1" applyBorder="1" applyAlignment="1">
      <alignment horizontal="left"/>
    </xf>
    <xf numFmtId="0" fontId="5" fillId="35" borderId="17" xfId="0" applyFont="1" applyFill="1" applyBorder="1" applyAlignment="1">
      <alignment horizontal="left" wrapText="1"/>
    </xf>
    <xf numFmtId="0" fontId="5" fillId="35" borderId="0" xfId="0" applyFont="1" applyFill="1" applyBorder="1" applyAlignment="1">
      <alignment horizontal="left"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05"/>
  <sheetViews>
    <sheetView tabSelected="1" zoomScalePageLayoutView="0" workbookViewId="0" topLeftCell="A43">
      <selection activeCell="A96" sqref="A96:R96"/>
    </sheetView>
  </sheetViews>
  <sheetFormatPr defaultColWidth="9.140625" defaultRowHeight="15"/>
  <cols>
    <col min="1" max="1" width="30.28125" style="0" customWidth="1"/>
    <col min="2" max="16" width="11.28125" style="0" bestFit="1" customWidth="1"/>
  </cols>
  <sheetData>
    <row r="1" ht="14.25">
      <c r="A1" s="3" t="s">
        <v>91</v>
      </c>
    </row>
    <row r="3" spans="1:16" ht="14.25">
      <c r="A3" s="1" t="s">
        <v>0</v>
      </c>
      <c r="B3" s="10">
        <v>1861</v>
      </c>
      <c r="C3" s="7">
        <v>1871</v>
      </c>
      <c r="D3" s="7">
        <v>1881</v>
      </c>
      <c r="E3" s="7">
        <v>1901</v>
      </c>
      <c r="F3" s="7">
        <v>1911</v>
      </c>
      <c r="G3" s="7">
        <v>1921</v>
      </c>
      <c r="H3" s="7">
        <v>1931</v>
      </c>
      <c r="I3" s="7">
        <v>1936</v>
      </c>
      <c r="J3" s="7">
        <v>1951</v>
      </c>
      <c r="K3" s="7">
        <v>1961</v>
      </c>
      <c r="L3" s="7">
        <v>1971</v>
      </c>
      <c r="M3" s="7">
        <v>1981</v>
      </c>
      <c r="N3" s="7">
        <v>1991</v>
      </c>
      <c r="O3" s="7">
        <v>2001</v>
      </c>
      <c r="P3" s="7">
        <v>2011</v>
      </c>
    </row>
    <row r="4" spans="1:16" ht="14.25">
      <c r="A4" s="2" t="s">
        <v>1</v>
      </c>
      <c r="B4" s="8">
        <v>2599</v>
      </c>
      <c r="C4" s="8">
        <v>2649</v>
      </c>
      <c r="D4" s="8">
        <v>2855</v>
      </c>
      <c r="E4" s="8">
        <v>3407</v>
      </c>
      <c r="F4" s="8">
        <v>3590</v>
      </c>
      <c r="G4" s="8">
        <v>3851</v>
      </c>
      <c r="H4" s="8">
        <v>3467</v>
      </c>
      <c r="I4" s="8">
        <v>3347</v>
      </c>
      <c r="J4" s="8">
        <v>3095</v>
      </c>
      <c r="K4" s="8">
        <v>2590</v>
      </c>
      <c r="L4" s="8">
        <v>2136</v>
      </c>
      <c r="M4" s="8">
        <v>1974</v>
      </c>
      <c r="N4" s="8">
        <v>1903</v>
      </c>
      <c r="O4" s="8">
        <v>2003</v>
      </c>
      <c r="P4" s="11">
        <v>2070</v>
      </c>
    </row>
    <row r="5" spans="1:16" ht="14.25">
      <c r="A5" s="2" t="s">
        <v>2</v>
      </c>
      <c r="B5" s="8">
        <v>3987</v>
      </c>
      <c r="C5" s="8">
        <v>4492</v>
      </c>
      <c r="D5" s="8">
        <v>4545</v>
      </c>
      <c r="E5" s="8">
        <v>5160</v>
      </c>
      <c r="F5" s="8">
        <v>5549</v>
      </c>
      <c r="G5" s="8">
        <v>6014</v>
      </c>
      <c r="H5" s="8">
        <v>6083</v>
      </c>
      <c r="I5" s="8">
        <v>6032</v>
      </c>
      <c r="J5" s="8">
        <v>6013</v>
      </c>
      <c r="K5" s="8">
        <v>4933</v>
      </c>
      <c r="L5" s="8">
        <v>4310</v>
      </c>
      <c r="M5" s="8">
        <v>4492</v>
      </c>
      <c r="N5" s="8">
        <v>4566</v>
      </c>
      <c r="O5" s="8">
        <v>4661</v>
      </c>
      <c r="P5" s="11">
        <v>4823</v>
      </c>
    </row>
    <row r="6" spans="1:16" ht="14.25">
      <c r="A6" s="14" t="s">
        <v>50</v>
      </c>
      <c r="B6" s="15">
        <v>7812</v>
      </c>
      <c r="C6" s="15">
        <v>8184</v>
      </c>
      <c r="D6" s="15">
        <v>8259</v>
      </c>
      <c r="E6" s="15">
        <v>8732</v>
      </c>
      <c r="F6" s="15">
        <v>8978</v>
      </c>
      <c r="G6" s="15">
        <v>9706</v>
      </c>
      <c r="H6" s="15">
        <v>9763</v>
      </c>
      <c r="I6" s="15">
        <v>9747</v>
      </c>
      <c r="J6" s="15">
        <v>8786</v>
      </c>
      <c r="K6" s="15">
        <v>6941</v>
      </c>
      <c r="L6" s="15">
        <v>5388</v>
      </c>
      <c r="M6" s="15">
        <v>4456</v>
      </c>
      <c r="N6" s="15">
        <v>3854</v>
      </c>
      <c r="O6" s="15">
        <v>3604</v>
      </c>
      <c r="P6" s="16">
        <v>3349</v>
      </c>
    </row>
    <row r="7" spans="1:16" ht="14.25">
      <c r="A7" s="2" t="s">
        <v>3</v>
      </c>
      <c r="B7" s="8">
        <v>1831</v>
      </c>
      <c r="C7" s="8">
        <v>2091</v>
      </c>
      <c r="D7" s="8">
        <v>2045</v>
      </c>
      <c r="E7" s="8">
        <v>2126</v>
      </c>
      <c r="F7" s="8">
        <v>2281</v>
      </c>
      <c r="G7" s="8">
        <v>2563</v>
      </c>
      <c r="H7" s="8">
        <v>2536</v>
      </c>
      <c r="I7" s="8">
        <v>2443</v>
      </c>
      <c r="J7" s="8">
        <v>2283</v>
      </c>
      <c r="K7" s="8">
        <v>1894</v>
      </c>
      <c r="L7" s="8">
        <v>1562</v>
      </c>
      <c r="M7" s="8">
        <v>1235</v>
      </c>
      <c r="N7" s="8">
        <v>1047</v>
      </c>
      <c r="O7" s="9">
        <v>953</v>
      </c>
      <c r="P7" s="12">
        <v>976</v>
      </c>
    </row>
    <row r="8" spans="1:16" ht="14.25">
      <c r="A8" s="2" t="s">
        <v>4</v>
      </c>
      <c r="B8" s="8">
        <v>6536</v>
      </c>
      <c r="C8" s="8">
        <v>7298</v>
      </c>
      <c r="D8" s="8">
        <v>7543</v>
      </c>
      <c r="E8" s="8">
        <v>8033</v>
      </c>
      <c r="F8" s="8">
        <v>7981</v>
      </c>
      <c r="G8" s="8">
        <v>8854</v>
      </c>
      <c r="H8" s="8">
        <v>8874</v>
      </c>
      <c r="I8" s="8">
        <v>8784</v>
      </c>
      <c r="J8" s="8">
        <v>8339</v>
      </c>
      <c r="K8" s="8">
        <v>6499</v>
      </c>
      <c r="L8" s="8">
        <v>4952</v>
      </c>
      <c r="M8" s="8">
        <v>3964</v>
      </c>
      <c r="N8" s="8">
        <v>3452</v>
      </c>
      <c r="O8" s="8">
        <v>3187</v>
      </c>
      <c r="P8" s="11">
        <v>2999</v>
      </c>
    </row>
    <row r="9" spans="1:16" ht="14.25">
      <c r="A9" s="2" t="s">
        <v>5</v>
      </c>
      <c r="B9" s="8">
        <v>5996</v>
      </c>
      <c r="C9" s="8">
        <v>6266</v>
      </c>
      <c r="D9" s="8">
        <v>6108</v>
      </c>
      <c r="E9" s="8">
        <v>6208</v>
      </c>
      <c r="F9" s="8">
        <v>6445</v>
      </c>
      <c r="G9" s="8">
        <v>6856</v>
      </c>
      <c r="H9" s="8">
        <v>6722</v>
      </c>
      <c r="I9" s="8">
        <v>7072</v>
      </c>
      <c r="J9" s="8">
        <v>6538</v>
      </c>
      <c r="K9" s="8">
        <v>5884</v>
      </c>
      <c r="L9" s="8">
        <v>4922</v>
      </c>
      <c r="M9" s="8">
        <v>4172</v>
      </c>
      <c r="N9" s="8">
        <v>3867</v>
      </c>
      <c r="O9" s="8">
        <v>3816</v>
      </c>
      <c r="P9" s="11">
        <v>3711</v>
      </c>
    </row>
    <row r="10" spans="1:16" ht="14.25">
      <c r="A10" s="2" t="s">
        <v>6</v>
      </c>
      <c r="B10" s="8">
        <v>6341</v>
      </c>
      <c r="C10" s="8">
        <v>6659</v>
      </c>
      <c r="D10" s="8">
        <v>6917</v>
      </c>
      <c r="E10" s="8">
        <v>8102</v>
      </c>
      <c r="F10" s="8">
        <v>8738</v>
      </c>
      <c r="G10" s="8">
        <v>9010</v>
      </c>
      <c r="H10" s="8">
        <v>7735</v>
      </c>
      <c r="I10" s="8">
        <v>7554</v>
      </c>
      <c r="J10" s="8">
        <v>7566</v>
      </c>
      <c r="K10" s="8">
        <v>6966</v>
      </c>
      <c r="L10" s="8">
        <v>6613</v>
      </c>
      <c r="M10" s="8">
        <v>6434</v>
      </c>
      <c r="N10" s="8">
        <v>6559</v>
      </c>
      <c r="O10" s="8">
        <v>6866</v>
      </c>
      <c r="P10" s="11">
        <v>7631</v>
      </c>
    </row>
    <row r="11" spans="1:16" ht="14.25">
      <c r="A11" s="2" t="s">
        <v>7</v>
      </c>
      <c r="B11" s="8">
        <v>2931</v>
      </c>
      <c r="C11" s="8">
        <v>3338</v>
      </c>
      <c r="D11" s="8">
        <v>3362</v>
      </c>
      <c r="E11" s="8">
        <v>3394</v>
      </c>
      <c r="F11" s="8">
        <v>3671</v>
      </c>
      <c r="G11" s="8">
        <v>4197</v>
      </c>
      <c r="H11" s="8">
        <v>4281</v>
      </c>
      <c r="I11" s="8">
        <v>4309</v>
      </c>
      <c r="J11" s="8">
        <v>4536</v>
      </c>
      <c r="K11" s="8">
        <v>4206</v>
      </c>
      <c r="L11" s="8">
        <v>4280</v>
      </c>
      <c r="M11" s="8">
        <v>4616</v>
      </c>
      <c r="N11" s="8">
        <v>5396</v>
      </c>
      <c r="O11" s="8">
        <v>5459</v>
      </c>
      <c r="P11" s="11">
        <v>6052</v>
      </c>
    </row>
    <row r="12" spans="1:16" ht="14.25">
      <c r="A12" s="63" t="s">
        <v>8</v>
      </c>
      <c r="B12" s="8">
        <v>3130</v>
      </c>
      <c r="C12" s="8">
        <v>3397</v>
      </c>
      <c r="D12" s="8">
        <v>3500</v>
      </c>
      <c r="E12" s="8">
        <v>3567</v>
      </c>
      <c r="F12" s="8">
        <v>3895</v>
      </c>
      <c r="G12" s="8">
        <v>3918</v>
      </c>
      <c r="H12" s="8">
        <v>3768</v>
      </c>
      <c r="I12" s="8">
        <v>3741</v>
      </c>
      <c r="J12" s="8">
        <v>3753</v>
      </c>
      <c r="K12" s="8">
        <v>3294</v>
      </c>
      <c r="L12" s="8">
        <v>2612</v>
      </c>
      <c r="M12" s="8">
        <v>2409</v>
      </c>
      <c r="N12" s="8">
        <v>2170</v>
      </c>
      <c r="O12" s="8">
        <v>2311</v>
      </c>
      <c r="P12" s="11">
        <v>2448</v>
      </c>
    </row>
    <row r="13" spans="1:16" ht="14.25">
      <c r="A13" s="40" t="s">
        <v>9</v>
      </c>
      <c r="B13" s="8"/>
      <c r="C13" s="8"/>
      <c r="D13" s="8"/>
      <c r="E13" s="8"/>
      <c r="F13" s="8"/>
      <c r="G13" s="8"/>
      <c r="H13" s="8"/>
      <c r="I13" s="8"/>
      <c r="J13" s="8"/>
      <c r="K13" s="8"/>
      <c r="L13" s="8"/>
      <c r="M13" s="8"/>
      <c r="N13" s="8"/>
      <c r="O13" s="8"/>
      <c r="P13" s="11"/>
    </row>
    <row r="14" spans="1:16" ht="14.25">
      <c r="A14" s="2" t="s">
        <v>10</v>
      </c>
      <c r="B14" s="8">
        <v>4143</v>
      </c>
      <c r="C14" s="8">
        <v>4383</v>
      </c>
      <c r="D14" s="8">
        <v>4391</v>
      </c>
      <c r="E14" s="8">
        <v>4619</v>
      </c>
      <c r="F14" s="8">
        <v>5052</v>
      </c>
      <c r="G14" s="8">
        <v>5372</v>
      </c>
      <c r="H14" s="8">
        <v>5317</v>
      </c>
      <c r="I14" s="8">
        <v>5214</v>
      </c>
      <c r="J14" s="8">
        <v>5144</v>
      </c>
      <c r="K14" s="8">
        <v>4909</v>
      </c>
      <c r="L14" s="8">
        <v>4611</v>
      </c>
      <c r="M14" s="8">
        <v>4461</v>
      </c>
      <c r="N14" s="8">
        <v>4454</v>
      </c>
      <c r="O14" s="8">
        <v>4511</v>
      </c>
      <c r="P14" s="11">
        <v>4830</v>
      </c>
    </row>
    <row r="15" spans="1:16" ht="14.25">
      <c r="A15" s="2" t="s">
        <v>11</v>
      </c>
      <c r="B15" s="8">
        <v>5379</v>
      </c>
      <c r="C15" s="8">
        <v>5714</v>
      </c>
      <c r="D15" s="8">
        <v>5636</v>
      </c>
      <c r="E15" s="8">
        <v>6371</v>
      </c>
      <c r="F15" s="8">
        <v>7270</v>
      </c>
      <c r="G15" s="8">
        <v>8014</v>
      </c>
      <c r="H15" s="8">
        <v>7930</v>
      </c>
      <c r="I15" s="8">
        <v>7778</v>
      </c>
      <c r="J15" s="8">
        <v>7680</v>
      </c>
      <c r="K15" s="8">
        <v>6823</v>
      </c>
      <c r="L15" s="8">
        <v>6252</v>
      </c>
      <c r="M15" s="8">
        <v>6310</v>
      </c>
      <c r="N15" s="8">
        <v>6206</v>
      </c>
      <c r="O15" s="8">
        <v>6881</v>
      </c>
      <c r="P15" s="11">
        <v>7537</v>
      </c>
    </row>
    <row r="16" spans="1:16" ht="14.25">
      <c r="A16" s="2" t="s">
        <v>12</v>
      </c>
      <c r="B16" s="8">
        <v>7684</v>
      </c>
      <c r="C16" s="8">
        <v>8475</v>
      </c>
      <c r="D16" s="8">
        <v>8578</v>
      </c>
      <c r="E16" s="8">
        <v>9444</v>
      </c>
      <c r="F16" s="8">
        <v>9544</v>
      </c>
      <c r="G16" s="8">
        <v>10211</v>
      </c>
      <c r="H16" s="8">
        <v>10107</v>
      </c>
      <c r="I16" s="8">
        <v>10191</v>
      </c>
      <c r="J16" s="8">
        <v>10327</v>
      </c>
      <c r="K16" s="8">
        <v>10255</v>
      </c>
      <c r="L16" s="8">
        <v>11110</v>
      </c>
      <c r="M16" s="8">
        <v>11898</v>
      </c>
      <c r="N16" s="8">
        <v>11741</v>
      </c>
      <c r="O16" s="8">
        <v>11962</v>
      </c>
      <c r="P16" s="11">
        <v>13629</v>
      </c>
    </row>
    <row r="17" spans="1:16" ht="14.25">
      <c r="A17" s="2" t="s">
        <v>13</v>
      </c>
      <c r="B17" s="8">
        <v>4358</v>
      </c>
      <c r="C17" s="8">
        <v>4935</v>
      </c>
      <c r="D17" s="8">
        <v>4857</v>
      </c>
      <c r="E17" s="8">
        <v>5569</v>
      </c>
      <c r="F17" s="8">
        <v>6059</v>
      </c>
      <c r="G17" s="8">
        <v>6880</v>
      </c>
      <c r="H17" s="8">
        <v>6890</v>
      </c>
      <c r="I17" s="8">
        <v>6959</v>
      </c>
      <c r="J17" s="8">
        <v>6365</v>
      </c>
      <c r="K17" s="8">
        <v>5624</v>
      </c>
      <c r="L17" s="8">
        <v>4646</v>
      </c>
      <c r="M17" s="8">
        <v>4518</v>
      </c>
      <c r="N17" s="8">
        <v>4405</v>
      </c>
      <c r="O17" s="8">
        <v>4567</v>
      </c>
      <c r="P17" s="11">
        <v>4712</v>
      </c>
    </row>
    <row r="18" spans="1:16" ht="14.25">
      <c r="A18" s="2" t="s">
        <v>14</v>
      </c>
      <c r="B18" s="8">
        <v>3725</v>
      </c>
      <c r="C18" s="8">
        <v>3793</v>
      </c>
      <c r="D18" s="8">
        <v>3929</v>
      </c>
      <c r="E18" s="8">
        <v>4796</v>
      </c>
      <c r="F18" s="8">
        <v>5111</v>
      </c>
      <c r="G18" s="8">
        <v>5394</v>
      </c>
      <c r="H18" s="8">
        <v>5155</v>
      </c>
      <c r="I18" s="8">
        <v>5233</v>
      </c>
      <c r="J18" s="8">
        <v>5380</v>
      </c>
      <c r="K18" s="8">
        <v>5264</v>
      </c>
      <c r="L18" s="8">
        <v>5061</v>
      </c>
      <c r="M18" s="8">
        <v>5051</v>
      </c>
      <c r="N18" s="8">
        <v>4874</v>
      </c>
      <c r="O18" s="8">
        <v>4839</v>
      </c>
      <c r="P18" s="11">
        <v>5584</v>
      </c>
    </row>
    <row r="19" spans="1:16" ht="14.25">
      <c r="A19" s="2" t="s">
        <v>15</v>
      </c>
      <c r="B19" s="8">
        <v>1264</v>
      </c>
      <c r="C19" s="8">
        <v>1286</v>
      </c>
      <c r="D19" s="8">
        <v>1111</v>
      </c>
      <c r="E19" s="8">
        <v>1153</v>
      </c>
      <c r="F19" s="8">
        <v>1053</v>
      </c>
      <c r="G19" s="8">
        <v>1146</v>
      </c>
      <c r="H19" s="8">
        <v>1037</v>
      </c>
      <c r="I19" s="9">
        <v>938</v>
      </c>
      <c r="J19" s="9">
        <v>889</v>
      </c>
      <c r="K19" s="9">
        <v>772</v>
      </c>
      <c r="L19" s="9">
        <v>607</v>
      </c>
      <c r="M19" s="9">
        <v>454</v>
      </c>
      <c r="N19" s="9">
        <v>317</v>
      </c>
      <c r="O19" s="9">
        <v>224</v>
      </c>
      <c r="P19" s="12">
        <v>155</v>
      </c>
    </row>
    <row r="20" spans="1:16" ht="14.25">
      <c r="A20" s="2" t="s">
        <v>16</v>
      </c>
      <c r="B20" s="8">
        <v>2886</v>
      </c>
      <c r="C20" s="8">
        <v>3164</v>
      </c>
      <c r="D20" s="8">
        <v>3344</v>
      </c>
      <c r="E20" s="8">
        <v>3079</v>
      </c>
      <c r="F20" s="8">
        <v>2850</v>
      </c>
      <c r="G20" s="8">
        <v>3165</v>
      </c>
      <c r="H20" s="8">
        <v>3115</v>
      </c>
      <c r="I20" s="8">
        <v>3090</v>
      </c>
      <c r="J20" s="8">
        <v>2697</v>
      </c>
      <c r="K20" s="8">
        <v>2196</v>
      </c>
      <c r="L20" s="8">
        <v>1697</v>
      </c>
      <c r="M20" s="8">
        <v>1329</v>
      </c>
      <c r="N20" s="8">
        <v>1187</v>
      </c>
      <c r="O20" s="8">
        <v>1076</v>
      </c>
      <c r="P20" s="12">
        <v>955</v>
      </c>
    </row>
    <row r="21" spans="1:16" ht="14.25">
      <c r="A21" s="2" t="s">
        <v>17</v>
      </c>
      <c r="B21" s="8">
        <v>1591</v>
      </c>
      <c r="C21" s="8">
        <v>1743</v>
      </c>
      <c r="D21" s="8">
        <v>1732</v>
      </c>
      <c r="E21" s="8">
        <v>1749</v>
      </c>
      <c r="F21" s="8">
        <v>1752</v>
      </c>
      <c r="G21" s="8">
        <v>1884</v>
      </c>
      <c r="H21" s="8">
        <v>1825</v>
      </c>
      <c r="I21" s="8">
        <v>1840</v>
      </c>
      <c r="J21" s="8">
        <v>1718</v>
      </c>
      <c r="K21" s="8">
        <v>1593</v>
      </c>
      <c r="L21" s="8">
        <v>1319</v>
      </c>
      <c r="M21" s="8">
        <v>1026</v>
      </c>
      <c r="N21" s="9">
        <v>914</v>
      </c>
      <c r="O21" s="9">
        <v>818</v>
      </c>
      <c r="P21" s="12">
        <v>671</v>
      </c>
    </row>
    <row r="22" spans="1:16" ht="14.25">
      <c r="A22" s="2" t="s">
        <v>18</v>
      </c>
      <c r="B22" s="8">
        <v>4555</v>
      </c>
      <c r="C22" s="8">
        <v>4850</v>
      </c>
      <c r="D22" s="8">
        <v>4546</v>
      </c>
      <c r="E22" s="8">
        <v>4770</v>
      </c>
      <c r="F22" s="8">
        <v>4738</v>
      </c>
      <c r="G22" s="8">
        <v>4961</v>
      </c>
      <c r="H22" s="8">
        <v>4991</v>
      </c>
      <c r="I22" s="8">
        <v>4978</v>
      </c>
      <c r="J22" s="8">
        <v>5524</v>
      </c>
      <c r="K22" s="8">
        <v>6070</v>
      </c>
      <c r="L22" s="8">
        <v>5221</v>
      </c>
      <c r="M22" s="8">
        <v>4901</v>
      </c>
      <c r="N22" s="8">
        <v>4481</v>
      </c>
      <c r="O22" s="8">
        <v>4172</v>
      </c>
      <c r="P22" s="11">
        <v>4456</v>
      </c>
    </row>
    <row r="23" spans="1:16" ht="14.25">
      <c r="A23" s="2" t="s">
        <v>19</v>
      </c>
      <c r="B23" s="8">
        <v>6235</v>
      </c>
      <c r="C23" s="8">
        <v>6272</v>
      </c>
      <c r="D23" s="8">
        <v>6712</v>
      </c>
      <c r="E23" s="8">
        <v>6187</v>
      </c>
      <c r="F23" s="8">
        <v>7479</v>
      </c>
      <c r="G23" s="8">
        <v>8014</v>
      </c>
      <c r="H23" s="8">
        <v>6791</v>
      </c>
      <c r="I23" s="8">
        <v>5996</v>
      </c>
      <c r="J23" s="8">
        <v>5710</v>
      </c>
      <c r="K23" s="8">
        <v>5021</v>
      </c>
      <c r="L23" s="8">
        <v>3366</v>
      </c>
      <c r="M23" s="8">
        <v>2770</v>
      </c>
      <c r="N23" s="8">
        <v>2326</v>
      </c>
      <c r="O23" s="8">
        <v>1881</v>
      </c>
      <c r="P23" s="11">
        <v>1455</v>
      </c>
    </row>
    <row r="24" spans="1:16" ht="14.25">
      <c r="A24" s="2" t="s">
        <v>20</v>
      </c>
      <c r="B24" s="8">
        <v>6629</v>
      </c>
      <c r="C24" s="8">
        <v>7411</v>
      </c>
      <c r="D24" s="8">
        <v>7373</v>
      </c>
      <c r="E24" s="8">
        <v>7101</v>
      </c>
      <c r="F24" s="8">
        <v>6844</v>
      </c>
      <c r="G24" s="8">
        <v>7659</v>
      </c>
      <c r="H24" s="8">
        <v>6142</v>
      </c>
      <c r="I24" s="8">
        <v>6305</v>
      </c>
      <c r="J24" s="8">
        <v>6469</v>
      </c>
      <c r="K24" s="8">
        <v>5493</v>
      </c>
      <c r="L24" s="8">
        <v>3629</v>
      </c>
      <c r="M24" s="8">
        <v>3146</v>
      </c>
      <c r="N24" s="8">
        <v>2675</v>
      </c>
      <c r="O24" s="8">
        <v>2010</v>
      </c>
      <c r="P24" s="11">
        <v>1425</v>
      </c>
    </row>
    <row r="25" spans="1:16" ht="14.25">
      <c r="A25" s="2" t="s">
        <v>21</v>
      </c>
      <c r="B25" s="8">
        <v>6546</v>
      </c>
      <c r="C25" s="8">
        <v>6830</v>
      </c>
      <c r="D25" s="8">
        <v>6653</v>
      </c>
      <c r="E25" s="8">
        <v>7792</v>
      </c>
      <c r="F25" s="8">
        <v>8721</v>
      </c>
      <c r="G25" s="8">
        <v>9379</v>
      </c>
      <c r="H25" s="8">
        <v>10262</v>
      </c>
      <c r="I25" s="8">
        <v>10261</v>
      </c>
      <c r="J25" s="8">
        <v>11560</v>
      </c>
      <c r="K25" s="8">
        <v>12904</v>
      </c>
      <c r="L25" s="8">
        <v>14102</v>
      </c>
      <c r="M25" s="8">
        <v>14113</v>
      </c>
      <c r="N25" s="8">
        <v>13317</v>
      </c>
      <c r="O25" s="8">
        <v>13339</v>
      </c>
      <c r="P25" s="11">
        <v>14886</v>
      </c>
    </row>
    <row r="26" spans="1:16" ht="14.25">
      <c r="A26" s="2" t="s">
        <v>22</v>
      </c>
      <c r="B26" s="8">
        <v>2528</v>
      </c>
      <c r="C26" s="8">
        <v>2600</v>
      </c>
      <c r="D26" s="8">
        <v>2667</v>
      </c>
      <c r="E26" s="8">
        <v>3026</v>
      </c>
      <c r="F26" s="8">
        <v>3260</v>
      </c>
      <c r="G26" s="8">
        <v>3541</v>
      </c>
      <c r="H26" s="8">
        <v>3294</v>
      </c>
      <c r="I26" s="8">
        <v>3187</v>
      </c>
      <c r="J26" s="8">
        <v>2913</v>
      </c>
      <c r="K26" s="8">
        <v>2341</v>
      </c>
      <c r="L26" s="8">
        <v>1666</v>
      </c>
      <c r="M26" s="8">
        <v>1421</v>
      </c>
      <c r="N26" s="8">
        <v>1473</v>
      </c>
      <c r="O26" s="8">
        <v>1676</v>
      </c>
      <c r="P26" s="11">
        <v>1999</v>
      </c>
    </row>
    <row r="27" spans="1:16" ht="14.25">
      <c r="A27" s="2" t="s">
        <v>23</v>
      </c>
      <c r="B27" s="8">
        <v>2013</v>
      </c>
      <c r="C27" s="8">
        <v>2346</v>
      </c>
      <c r="D27" s="8">
        <v>2487</v>
      </c>
      <c r="E27" s="8">
        <v>2619</v>
      </c>
      <c r="F27" s="8">
        <v>2913</v>
      </c>
      <c r="G27" s="8">
        <v>3218</v>
      </c>
      <c r="H27" s="8">
        <v>3114</v>
      </c>
      <c r="I27" s="8">
        <v>2954</v>
      </c>
      <c r="J27" s="8">
        <v>3293</v>
      </c>
      <c r="K27" s="8">
        <v>3065</v>
      </c>
      <c r="L27" s="8">
        <v>2224</v>
      </c>
      <c r="M27" s="8">
        <v>2332</v>
      </c>
      <c r="N27" s="8">
        <v>2907</v>
      </c>
      <c r="O27" s="8">
        <v>3763</v>
      </c>
      <c r="P27" s="11">
        <v>5431</v>
      </c>
    </row>
    <row r="28" spans="1:16" ht="14.25">
      <c r="A28" s="2" t="s">
        <v>24</v>
      </c>
      <c r="B28" s="8">
        <v>3071</v>
      </c>
      <c r="C28" s="8">
        <v>3357</v>
      </c>
      <c r="D28" s="8">
        <v>3368</v>
      </c>
      <c r="E28" s="8">
        <v>3619</v>
      </c>
      <c r="F28" s="8">
        <v>3842</v>
      </c>
      <c r="G28" s="8">
        <v>4084</v>
      </c>
      <c r="H28" s="8">
        <v>4319</v>
      </c>
      <c r="I28" s="8">
        <v>4025</v>
      </c>
      <c r="J28" s="8">
        <v>4112</v>
      </c>
      <c r="K28" s="8">
        <v>3622</v>
      </c>
      <c r="L28" s="8">
        <v>3319</v>
      </c>
      <c r="M28" s="8">
        <v>3051</v>
      </c>
      <c r="N28" s="8">
        <v>3102</v>
      </c>
      <c r="O28" s="8">
        <v>3470</v>
      </c>
      <c r="P28" s="11">
        <v>4386</v>
      </c>
    </row>
    <row r="29" spans="1:16" ht="14.25">
      <c r="A29" s="2" t="s">
        <v>25</v>
      </c>
      <c r="B29" s="8">
        <v>4186</v>
      </c>
      <c r="C29" s="8">
        <v>4433</v>
      </c>
      <c r="D29" s="8">
        <v>4442</v>
      </c>
      <c r="E29" s="8">
        <v>5167</v>
      </c>
      <c r="F29" s="8">
        <v>5765</v>
      </c>
      <c r="G29" s="8">
        <v>6552</v>
      </c>
      <c r="H29" s="8">
        <v>6628</v>
      </c>
      <c r="I29" s="8">
        <v>6755</v>
      </c>
      <c r="J29" s="8">
        <v>5940</v>
      </c>
      <c r="K29" s="8">
        <v>4757</v>
      </c>
      <c r="L29" s="8">
        <v>3348</v>
      </c>
      <c r="M29" s="8">
        <v>3038</v>
      </c>
      <c r="N29" s="8">
        <v>2642</v>
      </c>
      <c r="O29" s="8">
        <v>2369</v>
      </c>
      <c r="P29" s="11">
        <v>2324</v>
      </c>
    </row>
    <row r="30" spans="1:16" ht="14.25">
      <c r="A30" s="2" t="s">
        <v>26</v>
      </c>
      <c r="B30" s="8">
        <v>4439</v>
      </c>
      <c r="C30" s="8">
        <v>4742</v>
      </c>
      <c r="D30" s="8">
        <v>4896</v>
      </c>
      <c r="E30" s="8">
        <v>5529</v>
      </c>
      <c r="F30" s="8">
        <v>5902</v>
      </c>
      <c r="G30" s="8">
        <v>6417</v>
      </c>
      <c r="H30" s="8">
        <v>6357</v>
      </c>
      <c r="I30" s="8">
        <v>6441</v>
      </c>
      <c r="J30" s="8">
        <v>6086</v>
      </c>
      <c r="K30" s="8">
        <v>5259</v>
      </c>
      <c r="L30" s="8">
        <v>4163</v>
      </c>
      <c r="M30" s="8">
        <v>4149</v>
      </c>
      <c r="N30" s="8">
        <v>4235</v>
      </c>
      <c r="O30" s="8">
        <v>4202</v>
      </c>
      <c r="P30" s="11">
        <v>4155</v>
      </c>
    </row>
    <row r="31" spans="1:16" ht="14.25">
      <c r="A31" s="2" t="s">
        <v>27</v>
      </c>
      <c r="B31" s="8">
        <v>6483</v>
      </c>
      <c r="C31" s="8">
        <v>7199</v>
      </c>
      <c r="D31" s="8">
        <v>6757</v>
      </c>
      <c r="E31" s="8">
        <v>7132</v>
      </c>
      <c r="F31" s="8">
        <v>7649</v>
      </c>
      <c r="G31" s="8">
        <v>7424</v>
      </c>
      <c r="H31" s="8">
        <v>7023</v>
      </c>
      <c r="I31" s="8">
        <v>6813</v>
      </c>
      <c r="J31" s="8">
        <v>6750</v>
      </c>
      <c r="K31" s="8">
        <v>6562</v>
      </c>
      <c r="L31" s="8">
        <v>6240</v>
      </c>
      <c r="M31" s="8">
        <v>5846</v>
      </c>
      <c r="N31" s="8">
        <v>5392</v>
      </c>
      <c r="O31" s="8">
        <v>5244</v>
      </c>
      <c r="P31" s="11">
        <v>5428</v>
      </c>
    </row>
    <row r="32" spans="1:16" ht="14.25">
      <c r="A32" s="2" t="s">
        <v>28</v>
      </c>
      <c r="B32" s="8">
        <v>4107</v>
      </c>
      <c r="C32" s="8">
        <v>4116</v>
      </c>
      <c r="D32" s="8">
        <v>4342</v>
      </c>
      <c r="E32" s="8">
        <v>4599</v>
      </c>
      <c r="F32" s="8">
        <v>5440</v>
      </c>
      <c r="G32" s="8">
        <v>5175</v>
      </c>
      <c r="H32" s="8">
        <v>4531</v>
      </c>
      <c r="I32" s="8">
        <v>4686</v>
      </c>
      <c r="J32" s="8">
        <v>4816</v>
      </c>
      <c r="K32" s="8">
        <v>3730</v>
      </c>
      <c r="L32" s="8">
        <v>2599</v>
      </c>
      <c r="M32" s="8">
        <v>2178</v>
      </c>
      <c r="N32" s="8">
        <v>1737</v>
      </c>
      <c r="O32" s="8">
        <v>1371</v>
      </c>
      <c r="P32" s="11">
        <v>1105</v>
      </c>
    </row>
    <row r="33" spans="1:16" ht="14.25">
      <c r="A33" s="40" t="s">
        <v>29</v>
      </c>
      <c r="B33" s="8"/>
      <c r="C33" s="8"/>
      <c r="D33" s="8"/>
      <c r="E33" s="8"/>
      <c r="F33" s="8"/>
      <c r="G33" s="8"/>
      <c r="H33" s="8"/>
      <c r="I33" s="8"/>
      <c r="J33" s="8"/>
      <c r="K33" s="8"/>
      <c r="L33" s="8"/>
      <c r="M33" s="8"/>
      <c r="N33" s="8"/>
      <c r="O33" s="8"/>
      <c r="P33" s="11"/>
    </row>
    <row r="34" spans="1:16" ht="14.25">
      <c r="A34" s="2" t="s">
        <v>30</v>
      </c>
      <c r="B34" s="8">
        <v>4950</v>
      </c>
      <c r="C34" s="8">
        <v>4681</v>
      </c>
      <c r="D34" s="8">
        <v>4458</v>
      </c>
      <c r="E34" s="8">
        <v>4339</v>
      </c>
      <c r="F34" s="8">
        <v>4124</v>
      </c>
      <c r="G34" s="8">
        <v>3835</v>
      </c>
      <c r="H34" s="8">
        <v>3533</v>
      </c>
      <c r="I34" s="8">
        <v>3357</v>
      </c>
      <c r="J34" s="8">
        <v>2932</v>
      </c>
      <c r="K34" s="8">
        <v>2367</v>
      </c>
      <c r="L34" s="8">
        <v>1628</v>
      </c>
      <c r="M34" s="8">
        <v>1105</v>
      </c>
      <c r="N34" s="9">
        <v>891</v>
      </c>
      <c r="O34" s="9">
        <v>730</v>
      </c>
      <c r="P34" s="12">
        <v>570</v>
      </c>
    </row>
    <row r="35" spans="1:16" ht="14.25">
      <c r="A35" s="40" t="s">
        <v>31</v>
      </c>
      <c r="B35" s="8"/>
      <c r="C35" s="8"/>
      <c r="D35" s="8"/>
      <c r="E35" s="8"/>
      <c r="F35" s="8"/>
      <c r="G35" s="8"/>
      <c r="H35" s="8"/>
      <c r="I35" s="8"/>
      <c r="J35" s="8"/>
      <c r="K35" s="8"/>
      <c r="L35" s="8"/>
      <c r="M35" s="8"/>
      <c r="N35" s="9"/>
      <c r="O35" s="9"/>
      <c r="P35" s="12"/>
    </row>
    <row r="36" spans="1:16" ht="14.25">
      <c r="A36" s="2" t="s">
        <v>32</v>
      </c>
      <c r="B36" s="8">
        <v>40582</v>
      </c>
      <c r="C36" s="8">
        <v>45707</v>
      </c>
      <c r="D36" s="8">
        <v>43687</v>
      </c>
      <c r="E36" s="8">
        <v>45508</v>
      </c>
      <c r="F36" s="8">
        <v>51721</v>
      </c>
      <c r="G36" s="8">
        <v>57233</v>
      </c>
      <c r="H36" s="8">
        <v>63937</v>
      </c>
      <c r="I36" s="8">
        <v>64210</v>
      </c>
      <c r="J36" s="8">
        <v>72856</v>
      </c>
      <c r="K36" s="8">
        <v>88541</v>
      </c>
      <c r="L36" s="8">
        <v>106841</v>
      </c>
      <c r="M36" s="8">
        <v>109039</v>
      </c>
      <c r="N36" s="8">
        <v>102268</v>
      </c>
      <c r="O36" s="8">
        <v>95594</v>
      </c>
      <c r="P36" s="11">
        <v>100311</v>
      </c>
    </row>
    <row r="37" spans="1:16" ht="14.25">
      <c r="A37" s="2" t="s">
        <v>33</v>
      </c>
      <c r="B37" s="8">
        <v>3487</v>
      </c>
      <c r="C37" s="8">
        <v>3762</v>
      </c>
      <c r="D37" s="8">
        <v>3735</v>
      </c>
      <c r="E37" s="8">
        <v>4093</v>
      </c>
      <c r="F37" s="8">
        <v>4305</v>
      </c>
      <c r="G37" s="8">
        <v>4487</v>
      </c>
      <c r="H37" s="8">
        <v>4450</v>
      </c>
      <c r="I37" s="8">
        <v>4522</v>
      </c>
      <c r="J37" s="8">
        <v>3931</v>
      </c>
      <c r="K37" s="8">
        <v>3334</v>
      </c>
      <c r="L37" s="8">
        <v>2824</v>
      </c>
      <c r="M37" s="8">
        <v>2473</v>
      </c>
      <c r="N37" s="8">
        <v>2303</v>
      </c>
      <c r="O37" s="8">
        <v>2207</v>
      </c>
      <c r="P37" s="11">
        <v>2290</v>
      </c>
    </row>
    <row r="38" spans="1:16" ht="14.25">
      <c r="A38" s="2" t="s">
        <v>34</v>
      </c>
      <c r="B38" s="8">
        <v>2014</v>
      </c>
      <c r="C38" s="8">
        <v>2167</v>
      </c>
      <c r="D38" s="8">
        <v>2146</v>
      </c>
      <c r="E38" s="8">
        <v>2576</v>
      </c>
      <c r="F38" s="8">
        <v>2729</v>
      </c>
      <c r="G38" s="8">
        <v>2813</v>
      </c>
      <c r="H38" s="8">
        <v>2790</v>
      </c>
      <c r="I38" s="8">
        <v>2795</v>
      </c>
      <c r="J38" s="8">
        <v>2434</v>
      </c>
      <c r="K38" s="8">
        <v>1714</v>
      </c>
      <c r="L38" s="8">
        <v>1190</v>
      </c>
      <c r="M38" s="9">
        <v>858</v>
      </c>
      <c r="N38" s="9">
        <v>750</v>
      </c>
      <c r="O38" s="9">
        <v>696</v>
      </c>
      <c r="P38" s="12">
        <v>642</v>
      </c>
    </row>
    <row r="39" spans="1:16" ht="14.25">
      <c r="A39" s="2" t="s">
        <v>35</v>
      </c>
      <c r="B39" s="8">
        <v>3483</v>
      </c>
      <c r="C39" s="8">
        <v>3745</v>
      </c>
      <c r="D39" s="8">
        <v>3858</v>
      </c>
      <c r="E39" s="8">
        <v>4023</v>
      </c>
      <c r="F39" s="8">
        <v>4240</v>
      </c>
      <c r="G39" s="8">
        <v>4550</v>
      </c>
      <c r="H39" s="8">
        <v>4641</v>
      </c>
      <c r="I39" s="8">
        <v>4683</v>
      </c>
      <c r="J39" s="8">
        <v>5337</v>
      </c>
      <c r="K39" s="8">
        <v>5173</v>
      </c>
      <c r="L39" s="8">
        <v>5431</v>
      </c>
      <c r="M39" s="8">
        <v>5997</v>
      </c>
      <c r="N39" s="8">
        <v>6603</v>
      </c>
      <c r="O39" s="8">
        <v>7491</v>
      </c>
      <c r="P39" s="11">
        <v>8990</v>
      </c>
    </row>
    <row r="40" spans="1:16" ht="14.25">
      <c r="A40" s="2" t="s">
        <v>36</v>
      </c>
      <c r="B40" s="8">
        <v>3656</v>
      </c>
      <c r="C40" s="8">
        <v>3938</v>
      </c>
      <c r="D40" s="8">
        <v>4200</v>
      </c>
      <c r="E40" s="8">
        <v>4521</v>
      </c>
      <c r="F40" s="8">
        <v>5036</v>
      </c>
      <c r="G40" s="8">
        <v>5583</v>
      </c>
      <c r="H40" s="8">
        <v>5982</v>
      </c>
      <c r="I40" s="8">
        <v>6019</v>
      </c>
      <c r="J40" s="8">
        <v>6098</v>
      </c>
      <c r="K40" s="8">
        <v>5441</v>
      </c>
      <c r="L40" s="8">
        <v>5011</v>
      </c>
      <c r="M40" s="8">
        <v>4937</v>
      </c>
      <c r="N40" s="8">
        <v>4827</v>
      </c>
      <c r="O40" s="8">
        <v>4823</v>
      </c>
      <c r="P40" s="11">
        <v>4936</v>
      </c>
    </row>
    <row r="41" spans="1:16" ht="14.25">
      <c r="A41" s="2" t="s">
        <v>37</v>
      </c>
      <c r="B41" s="8">
        <v>3145</v>
      </c>
      <c r="C41" s="8">
        <v>3304</v>
      </c>
      <c r="D41" s="8">
        <v>3385</v>
      </c>
      <c r="E41" s="8">
        <v>3529</v>
      </c>
      <c r="F41" s="8">
        <v>3861</v>
      </c>
      <c r="G41" s="8">
        <v>4371</v>
      </c>
      <c r="H41" s="8">
        <v>4484</v>
      </c>
      <c r="I41" s="8">
        <v>4577</v>
      </c>
      <c r="J41" s="8">
        <v>4825</v>
      </c>
      <c r="K41" s="8">
        <v>4653</v>
      </c>
      <c r="L41" s="8">
        <v>4951</v>
      </c>
      <c r="M41" s="8">
        <v>5161</v>
      </c>
      <c r="N41" s="8">
        <v>5042</v>
      </c>
      <c r="O41" s="8">
        <v>5230</v>
      </c>
      <c r="P41" s="11">
        <v>6373</v>
      </c>
    </row>
    <row r="42" spans="1:16" ht="14.25">
      <c r="A42" s="2" t="s">
        <v>38</v>
      </c>
      <c r="B42" s="8">
        <v>3721</v>
      </c>
      <c r="C42" s="8">
        <v>4050</v>
      </c>
      <c r="D42" s="8">
        <v>4362</v>
      </c>
      <c r="E42" s="8">
        <v>4773</v>
      </c>
      <c r="F42" s="8">
        <v>5129</v>
      </c>
      <c r="G42" s="8">
        <v>5303</v>
      </c>
      <c r="H42" s="8">
        <v>4963</v>
      </c>
      <c r="I42" s="8">
        <v>4888</v>
      </c>
      <c r="J42" s="8">
        <v>4947</v>
      </c>
      <c r="K42" s="8">
        <v>4298</v>
      </c>
      <c r="L42" s="8">
        <v>3864</v>
      </c>
      <c r="M42" s="8">
        <v>4097</v>
      </c>
      <c r="N42" s="8">
        <v>4777</v>
      </c>
      <c r="O42" s="8">
        <v>5507</v>
      </c>
      <c r="P42" s="11">
        <v>6853</v>
      </c>
    </row>
    <row r="43" spans="1:16" ht="14.25">
      <c r="A43" s="2" t="s">
        <v>39</v>
      </c>
      <c r="B43" s="8">
        <v>3073</v>
      </c>
      <c r="C43" s="8">
        <v>3388</v>
      </c>
      <c r="D43" s="8">
        <v>3395</v>
      </c>
      <c r="E43" s="8">
        <v>4121</v>
      </c>
      <c r="F43" s="8">
        <v>4582</v>
      </c>
      <c r="G43" s="8">
        <v>4968</v>
      </c>
      <c r="H43" s="8">
        <v>5243</v>
      </c>
      <c r="I43" s="8">
        <v>5346</v>
      </c>
      <c r="J43" s="8">
        <v>5638</v>
      </c>
      <c r="K43" s="8">
        <v>5786</v>
      </c>
      <c r="L43" s="8">
        <v>6074</v>
      </c>
      <c r="M43" s="8">
        <v>6969</v>
      </c>
      <c r="N43" s="8">
        <v>7835</v>
      </c>
      <c r="O43" s="8">
        <v>8844</v>
      </c>
      <c r="P43" s="11">
        <v>11641</v>
      </c>
    </row>
    <row r="44" spans="1:16" ht="14.25">
      <c r="A44" s="2" t="s">
        <v>40</v>
      </c>
      <c r="B44" s="8">
        <v>3808</v>
      </c>
      <c r="C44" s="8">
        <v>4099</v>
      </c>
      <c r="D44" s="8">
        <v>4347</v>
      </c>
      <c r="E44" s="8">
        <v>4955</v>
      </c>
      <c r="F44" s="8">
        <v>5469</v>
      </c>
      <c r="G44" s="8">
        <v>6017</v>
      </c>
      <c r="H44" s="8">
        <v>5700</v>
      </c>
      <c r="I44" s="8">
        <v>5572</v>
      </c>
      <c r="J44" s="8">
        <v>5826</v>
      </c>
      <c r="K44" s="8">
        <v>4883</v>
      </c>
      <c r="L44" s="8">
        <v>4940</v>
      </c>
      <c r="M44" s="8">
        <v>4485</v>
      </c>
      <c r="N44" s="8">
        <v>4692</v>
      </c>
      <c r="O44" s="8">
        <v>5238</v>
      </c>
      <c r="P44" s="11">
        <v>5818</v>
      </c>
    </row>
    <row r="45" spans="1:16" ht="14.25">
      <c r="A45" s="2" t="s">
        <v>41</v>
      </c>
      <c r="B45" s="8">
        <v>2215</v>
      </c>
      <c r="C45" s="8">
        <v>2328</v>
      </c>
      <c r="D45" s="8">
        <v>2217</v>
      </c>
      <c r="E45" s="8">
        <v>2254</v>
      </c>
      <c r="F45" s="8">
        <v>2412</v>
      </c>
      <c r="G45" s="8">
        <v>2544</v>
      </c>
      <c r="H45" s="8">
        <v>2447</v>
      </c>
      <c r="I45" s="8">
        <v>2455</v>
      </c>
      <c r="J45" s="8">
        <v>2320</v>
      </c>
      <c r="K45" s="8">
        <v>2092</v>
      </c>
      <c r="L45" s="8">
        <v>1475</v>
      </c>
      <c r="M45" s="8">
        <v>1186</v>
      </c>
      <c r="N45" s="8">
        <v>1001</v>
      </c>
      <c r="O45" s="9">
        <v>957</v>
      </c>
      <c r="P45" s="12">
        <v>926</v>
      </c>
    </row>
    <row r="46" spans="1:16" ht="14.25">
      <c r="A46" s="2" t="s">
        <v>42</v>
      </c>
      <c r="B46" s="8">
        <v>2551</v>
      </c>
      <c r="C46" s="8">
        <v>2838</v>
      </c>
      <c r="D46" s="8">
        <v>2810</v>
      </c>
      <c r="E46" s="8">
        <v>3123</v>
      </c>
      <c r="F46" s="8">
        <v>3326</v>
      </c>
      <c r="G46" s="8">
        <v>3361</v>
      </c>
      <c r="H46" s="8">
        <v>3201</v>
      </c>
      <c r="I46" s="8">
        <v>3079</v>
      </c>
      <c r="J46" s="8">
        <v>3041</v>
      </c>
      <c r="K46" s="8">
        <v>2753</v>
      </c>
      <c r="L46" s="8">
        <v>2640</v>
      </c>
      <c r="M46" s="8">
        <v>2523</v>
      </c>
      <c r="N46" s="8">
        <v>2583</v>
      </c>
      <c r="O46" s="8">
        <v>2589</v>
      </c>
      <c r="P46" s="11">
        <v>2919</v>
      </c>
    </row>
    <row r="47" spans="1:16" ht="14.25">
      <c r="A47" s="2" t="s">
        <v>43</v>
      </c>
      <c r="B47" s="8">
        <v>3727</v>
      </c>
      <c r="C47" s="8">
        <v>3909</v>
      </c>
      <c r="D47" s="8">
        <v>4106</v>
      </c>
      <c r="E47" s="8">
        <v>4218</v>
      </c>
      <c r="F47" s="8">
        <v>4644</v>
      </c>
      <c r="G47" s="8">
        <v>4943</v>
      </c>
      <c r="H47" s="8">
        <v>5004</v>
      </c>
      <c r="I47" s="8">
        <v>5146</v>
      </c>
      <c r="J47" s="8">
        <v>4646</v>
      </c>
      <c r="K47" s="8">
        <v>3787</v>
      </c>
      <c r="L47" s="8">
        <v>2757</v>
      </c>
      <c r="M47" s="8">
        <v>2200</v>
      </c>
      <c r="N47" s="8">
        <v>1978</v>
      </c>
      <c r="O47" s="8">
        <v>2002</v>
      </c>
      <c r="P47" s="11">
        <v>1993</v>
      </c>
    </row>
    <row r="48" spans="1:16" ht="14.25">
      <c r="A48" s="2" t="s">
        <v>44</v>
      </c>
      <c r="B48" s="8">
        <v>4460</v>
      </c>
      <c r="C48" s="8">
        <v>4948</v>
      </c>
      <c r="D48" s="8">
        <v>5309</v>
      </c>
      <c r="E48" s="8">
        <v>5423</v>
      </c>
      <c r="F48" s="8">
        <v>6116</v>
      </c>
      <c r="G48" s="8">
        <v>6533</v>
      </c>
      <c r="H48" s="8">
        <v>6694</v>
      </c>
      <c r="I48" s="8">
        <v>6771</v>
      </c>
      <c r="J48" s="8">
        <v>6167</v>
      </c>
      <c r="K48" s="8">
        <v>5041</v>
      </c>
      <c r="L48" s="8">
        <v>3563</v>
      </c>
      <c r="M48" s="8">
        <v>3022</v>
      </c>
      <c r="N48" s="8">
        <v>2665</v>
      </c>
      <c r="O48" s="8">
        <v>2458</v>
      </c>
      <c r="P48" s="11">
        <v>2241</v>
      </c>
    </row>
    <row r="49" spans="1:16" ht="14.25">
      <c r="A49" s="2" t="s">
        <v>45</v>
      </c>
      <c r="B49" s="8">
        <v>2801</v>
      </c>
      <c r="C49" s="8">
        <v>3234</v>
      </c>
      <c r="D49" s="8">
        <v>3336</v>
      </c>
      <c r="E49" s="8">
        <v>3517</v>
      </c>
      <c r="F49" s="8">
        <v>3688</v>
      </c>
      <c r="G49" s="8">
        <v>4135</v>
      </c>
      <c r="H49" s="8">
        <v>3966</v>
      </c>
      <c r="I49" s="8">
        <v>4034</v>
      </c>
      <c r="J49" s="8">
        <v>4022</v>
      </c>
      <c r="K49" s="8">
        <v>3762</v>
      </c>
      <c r="L49" s="8">
        <v>3187</v>
      </c>
      <c r="M49" s="8">
        <v>3245</v>
      </c>
      <c r="N49" s="8">
        <v>3426</v>
      </c>
      <c r="O49" s="8">
        <v>3556</v>
      </c>
      <c r="P49" s="11">
        <v>4268</v>
      </c>
    </row>
    <row r="50" spans="1:16" ht="14.25">
      <c r="A50" s="2" t="s">
        <v>46</v>
      </c>
      <c r="B50" s="8">
        <v>2828</v>
      </c>
      <c r="C50" s="8">
        <v>3135</v>
      </c>
      <c r="D50" s="8">
        <v>2945</v>
      </c>
      <c r="E50" s="8">
        <v>3213</v>
      </c>
      <c r="F50" s="8">
        <v>3284</v>
      </c>
      <c r="G50" s="8">
        <v>3514</v>
      </c>
      <c r="H50" s="8">
        <v>3497</v>
      </c>
      <c r="I50" s="8">
        <v>3488</v>
      </c>
      <c r="J50" s="8">
        <v>3573</v>
      </c>
      <c r="K50" s="8">
        <v>3013</v>
      </c>
      <c r="L50" s="8">
        <v>2531</v>
      </c>
      <c r="M50" s="8">
        <v>2199</v>
      </c>
      <c r="N50" s="8">
        <v>2012</v>
      </c>
      <c r="O50" s="8">
        <v>1930</v>
      </c>
      <c r="P50" s="11">
        <v>1936</v>
      </c>
    </row>
    <row r="51" spans="1:16" ht="14.25">
      <c r="A51" s="2" t="s">
        <v>47</v>
      </c>
      <c r="B51" s="8">
        <v>1556</v>
      </c>
      <c r="C51" s="8">
        <v>1647</v>
      </c>
      <c r="D51" s="8">
        <v>1495</v>
      </c>
      <c r="E51" s="8">
        <v>1453</v>
      </c>
      <c r="F51" s="8">
        <v>1335</v>
      </c>
      <c r="G51" s="8">
        <v>1103</v>
      </c>
      <c r="H51" s="9">
        <v>928</v>
      </c>
      <c r="I51" s="9">
        <v>847</v>
      </c>
      <c r="J51" s="9">
        <v>699</v>
      </c>
      <c r="K51" s="9">
        <v>541</v>
      </c>
      <c r="L51" s="9">
        <v>339</v>
      </c>
      <c r="M51" s="9">
        <v>199</v>
      </c>
      <c r="N51" s="9">
        <v>155</v>
      </c>
      <c r="O51" s="9">
        <v>140</v>
      </c>
      <c r="P51" s="12">
        <v>92</v>
      </c>
    </row>
    <row r="52" spans="1:16" ht="14.25">
      <c r="A52" s="2" t="s">
        <v>48</v>
      </c>
      <c r="B52" s="8">
        <v>4761</v>
      </c>
      <c r="C52" s="8">
        <v>5100</v>
      </c>
      <c r="D52" s="8">
        <v>5469</v>
      </c>
      <c r="E52" s="8">
        <v>6660</v>
      </c>
      <c r="F52" s="8">
        <v>6852</v>
      </c>
      <c r="G52" s="8">
        <v>6901</v>
      </c>
      <c r="H52" s="8">
        <v>6475</v>
      </c>
      <c r="I52" s="8">
        <v>6323</v>
      </c>
      <c r="J52" s="8">
        <v>5564</v>
      </c>
      <c r="K52" s="8">
        <v>4413</v>
      </c>
      <c r="L52" s="8">
        <v>3680</v>
      </c>
      <c r="M52" s="8">
        <v>2985</v>
      </c>
      <c r="N52" s="8">
        <v>2626</v>
      </c>
      <c r="O52" s="8">
        <v>2645</v>
      </c>
      <c r="P52" s="11">
        <v>2635</v>
      </c>
    </row>
    <row r="53" spans="1:19" ht="14.25">
      <c r="A53" s="34" t="s">
        <v>79</v>
      </c>
      <c r="B53" s="42">
        <f aca="true" t="shared" si="0" ref="B53:P53">SUM(B4:B52)</f>
        <v>219803</v>
      </c>
      <c r="C53" s="13">
        <f t="shared" si="0"/>
        <v>238003</v>
      </c>
      <c r="D53" s="13">
        <f t="shared" si="0"/>
        <v>238215</v>
      </c>
      <c r="E53" s="13">
        <f t="shared" si="0"/>
        <v>255349</v>
      </c>
      <c r="F53" s="13">
        <f t="shared" si="0"/>
        <v>275225</v>
      </c>
      <c r="G53" s="13">
        <f t="shared" si="0"/>
        <v>295653</v>
      </c>
      <c r="H53" s="13">
        <f t="shared" si="0"/>
        <v>295992</v>
      </c>
      <c r="I53" s="13">
        <f t="shared" si="0"/>
        <v>294785</v>
      </c>
      <c r="J53" s="41">
        <f t="shared" si="0"/>
        <v>299138</v>
      </c>
      <c r="K53" s="13">
        <f t="shared" si="0"/>
        <v>291059</v>
      </c>
      <c r="L53" s="13">
        <f t="shared" si="0"/>
        <v>284881</v>
      </c>
      <c r="M53" s="13">
        <f t="shared" si="0"/>
        <v>278424</v>
      </c>
      <c r="N53" s="13">
        <f t="shared" si="0"/>
        <v>267633</v>
      </c>
      <c r="O53" s="13">
        <f t="shared" si="0"/>
        <v>263872</v>
      </c>
      <c r="P53" s="13">
        <f t="shared" si="0"/>
        <v>284616</v>
      </c>
      <c r="Q53" s="4"/>
      <c r="R53" s="4"/>
      <c r="S53" s="4"/>
    </row>
    <row r="54" spans="1:16" ht="16.5" customHeight="1">
      <c r="A54" s="67" t="s">
        <v>51</v>
      </c>
      <c r="B54" s="67"/>
      <c r="C54" s="67"/>
      <c r="D54" s="67"/>
      <c r="E54" s="67"/>
      <c r="F54" s="67"/>
      <c r="G54" s="67"/>
      <c r="H54" s="67"/>
      <c r="I54" s="67"/>
      <c r="J54" s="67"/>
      <c r="K54" s="67"/>
      <c r="L54" s="67"/>
      <c r="M54" s="67"/>
      <c r="N54" s="67"/>
      <c r="O54" s="67"/>
      <c r="P54" s="67"/>
    </row>
    <row r="55" spans="1:16" ht="16.5" customHeight="1">
      <c r="A55" s="34" t="s">
        <v>77</v>
      </c>
      <c r="B55" s="43">
        <v>2100055</v>
      </c>
      <c r="C55" s="35">
        <v>2247151</v>
      </c>
      <c r="D55" s="35">
        <v>2310089</v>
      </c>
      <c r="E55" s="35">
        <v>2570266</v>
      </c>
      <c r="F55" s="35">
        <v>2837715</v>
      </c>
      <c r="G55" s="35">
        <v>3103530</v>
      </c>
      <c r="H55" s="35">
        <v>3294971</v>
      </c>
      <c r="I55" s="35">
        <v>3368017</v>
      </c>
      <c r="J55" s="35">
        <v>3574014</v>
      </c>
      <c r="K55" s="35">
        <v>3689782</v>
      </c>
      <c r="L55" s="35">
        <v>3863654</v>
      </c>
      <c r="M55" s="35">
        <v>3974617</v>
      </c>
      <c r="N55" s="35">
        <v>3926422</v>
      </c>
      <c r="O55" s="35">
        <v>4000703</v>
      </c>
      <c r="P55" s="44">
        <v>4342135</v>
      </c>
    </row>
    <row r="56" spans="1:16" ht="16.5" customHeight="1">
      <c r="A56" s="34" t="s">
        <v>78</v>
      </c>
      <c r="B56" s="43">
        <v>22176477</v>
      </c>
      <c r="C56" s="35">
        <v>27299883</v>
      </c>
      <c r="D56" s="35">
        <v>28951546</v>
      </c>
      <c r="E56" s="35">
        <v>32963316</v>
      </c>
      <c r="F56" s="35">
        <v>35841563</v>
      </c>
      <c r="G56" s="35">
        <v>39396757</v>
      </c>
      <c r="H56" s="35">
        <v>41043489</v>
      </c>
      <c r="I56" s="35">
        <v>42398489</v>
      </c>
      <c r="J56" s="35">
        <v>47515537</v>
      </c>
      <c r="K56" s="35">
        <v>50623569</v>
      </c>
      <c r="L56" s="35">
        <v>54136547</v>
      </c>
      <c r="M56" s="35">
        <v>56556911</v>
      </c>
      <c r="N56" s="35">
        <v>56778031</v>
      </c>
      <c r="O56" s="35">
        <v>56995744</v>
      </c>
      <c r="P56" s="44">
        <v>59433744</v>
      </c>
    </row>
    <row r="57" spans="1:16" ht="16.5" customHeight="1">
      <c r="A57" s="5" t="s">
        <v>80</v>
      </c>
      <c r="B57" s="5"/>
      <c r="C57" s="5"/>
      <c r="D57" s="5"/>
      <c r="E57" s="5"/>
      <c r="F57" s="5"/>
      <c r="G57" s="5"/>
      <c r="H57" s="5"/>
      <c r="I57" s="5"/>
      <c r="J57" s="5"/>
      <c r="K57" s="5"/>
      <c r="L57" s="5"/>
      <c r="M57" s="5"/>
      <c r="N57" s="5"/>
      <c r="O57" s="5"/>
      <c r="P57" s="5"/>
    </row>
    <row r="58" spans="1:16" ht="16.5" customHeight="1">
      <c r="A58" s="5"/>
      <c r="B58" s="5"/>
      <c r="C58" s="5"/>
      <c r="D58" s="5"/>
      <c r="E58" s="5"/>
      <c r="F58" s="5"/>
      <c r="G58" s="5"/>
      <c r="H58" s="5"/>
      <c r="I58" s="5"/>
      <c r="J58" s="5"/>
      <c r="K58" s="5"/>
      <c r="L58" s="5"/>
      <c r="M58" s="5"/>
      <c r="N58" s="5"/>
      <c r="O58" s="5"/>
      <c r="P58" s="5"/>
    </row>
    <row r="59" spans="1:16" ht="14.25">
      <c r="A59" s="1" t="s">
        <v>75</v>
      </c>
      <c r="B59" s="10">
        <v>1861</v>
      </c>
      <c r="C59" s="7">
        <v>1871</v>
      </c>
      <c r="D59" s="7">
        <v>1881</v>
      </c>
      <c r="E59" s="7">
        <v>1901</v>
      </c>
      <c r="F59" s="7">
        <v>1911</v>
      </c>
      <c r="G59" s="7">
        <v>1921</v>
      </c>
      <c r="H59" s="7">
        <v>1931</v>
      </c>
      <c r="I59" s="7">
        <v>1936</v>
      </c>
      <c r="J59" s="7">
        <v>1951</v>
      </c>
      <c r="K59" s="7">
        <v>1961</v>
      </c>
      <c r="L59" s="7">
        <v>1971</v>
      </c>
      <c r="M59" s="7">
        <v>1981</v>
      </c>
      <c r="N59" s="7">
        <v>1991</v>
      </c>
      <c r="O59" s="7">
        <v>2001</v>
      </c>
      <c r="P59" s="7">
        <v>2011</v>
      </c>
    </row>
    <row r="60" spans="1:16" ht="14.25">
      <c r="A60" s="6" t="s">
        <v>52</v>
      </c>
      <c r="B60" s="48">
        <f>+B36</f>
        <v>40582</v>
      </c>
      <c r="C60" s="17">
        <f>+C36</f>
        <v>45707</v>
      </c>
      <c r="D60" s="17">
        <f>+D36</f>
        <v>43687</v>
      </c>
      <c r="E60" s="17">
        <f>+E36</f>
        <v>45508</v>
      </c>
      <c r="F60" s="17">
        <f>+F36</f>
        <v>51721</v>
      </c>
      <c r="G60" s="17">
        <f aca="true" t="shared" si="1" ref="G60:P60">+G36</f>
        <v>57233</v>
      </c>
      <c r="H60" s="17">
        <f t="shared" si="1"/>
        <v>63937</v>
      </c>
      <c r="I60" s="17">
        <f t="shared" si="1"/>
        <v>64210</v>
      </c>
      <c r="J60" s="17">
        <f t="shared" si="1"/>
        <v>72856</v>
      </c>
      <c r="K60" s="17">
        <f t="shared" si="1"/>
        <v>88541</v>
      </c>
      <c r="L60" s="17">
        <f t="shared" si="1"/>
        <v>106841</v>
      </c>
      <c r="M60" s="45">
        <f t="shared" si="1"/>
        <v>109039</v>
      </c>
      <c r="N60" s="17">
        <f t="shared" si="1"/>
        <v>102268</v>
      </c>
      <c r="O60" s="17">
        <f t="shared" si="1"/>
        <v>95594</v>
      </c>
      <c r="P60" s="51">
        <f t="shared" si="1"/>
        <v>100311</v>
      </c>
    </row>
    <row r="61" spans="1:16" ht="14.25">
      <c r="A61" s="6" t="s">
        <v>53</v>
      </c>
      <c r="B61" s="48">
        <f>+B12+B14+B27+B28+B39+B41+B43</f>
        <v>22058</v>
      </c>
      <c r="C61" s="17">
        <f>+C12+C14+C27+C28+C39+C41+C43</f>
        <v>23920</v>
      </c>
      <c r="D61" s="17">
        <f>+D12+D14+D27+D28+D39+D41+D43</f>
        <v>24384</v>
      </c>
      <c r="E61" s="17">
        <f>+E12+E14+E27+E28+E39+E41+E43</f>
        <v>26097</v>
      </c>
      <c r="F61" s="17">
        <f>+F12+F14+F27+F28+F39+F41+F43</f>
        <v>28385</v>
      </c>
      <c r="G61" s="17">
        <f aca="true" t="shared" si="2" ref="G61:P61">+G12+G14+G27+G28+G39+G41+G43</f>
        <v>30481</v>
      </c>
      <c r="H61" s="17">
        <f t="shared" si="2"/>
        <v>30886</v>
      </c>
      <c r="I61" s="17">
        <f t="shared" si="2"/>
        <v>30540</v>
      </c>
      <c r="J61" s="17">
        <f t="shared" si="2"/>
        <v>32102</v>
      </c>
      <c r="K61" s="17">
        <f t="shared" si="2"/>
        <v>30502</v>
      </c>
      <c r="L61" s="17">
        <f t="shared" si="2"/>
        <v>29222</v>
      </c>
      <c r="M61" s="17">
        <f t="shared" si="2"/>
        <v>30380</v>
      </c>
      <c r="N61" s="17">
        <f t="shared" si="2"/>
        <v>32113</v>
      </c>
      <c r="O61" s="17">
        <f t="shared" si="2"/>
        <v>35620</v>
      </c>
      <c r="P61" s="46">
        <f t="shared" si="2"/>
        <v>44099</v>
      </c>
    </row>
    <row r="62" spans="1:16" ht="14.25">
      <c r="A62" s="6" t="s">
        <v>54</v>
      </c>
      <c r="B62" s="48">
        <f>+B11+B26+B44+B49</f>
        <v>12068</v>
      </c>
      <c r="C62" s="17">
        <f>+C11+C26+C44+C49</f>
        <v>13271</v>
      </c>
      <c r="D62" s="17">
        <f>+D11+D26+D44+D49</f>
        <v>13712</v>
      </c>
      <c r="E62" s="17">
        <f>+E11+E26+E44+E49</f>
        <v>14892</v>
      </c>
      <c r="F62" s="17">
        <f>+F11+F26+F44+F49</f>
        <v>16088</v>
      </c>
      <c r="G62" s="45">
        <f aca="true" t="shared" si="3" ref="G62:P62">+G11+G26+G44+G49</f>
        <v>17890</v>
      </c>
      <c r="H62" s="17">
        <f t="shared" si="3"/>
        <v>17241</v>
      </c>
      <c r="I62" s="17">
        <f t="shared" si="3"/>
        <v>17102</v>
      </c>
      <c r="J62" s="17">
        <f t="shared" si="3"/>
        <v>17297</v>
      </c>
      <c r="K62" s="17">
        <f t="shared" si="3"/>
        <v>15192</v>
      </c>
      <c r="L62" s="17">
        <f t="shared" si="3"/>
        <v>14073</v>
      </c>
      <c r="M62" s="17">
        <f t="shared" si="3"/>
        <v>13767</v>
      </c>
      <c r="N62" s="17">
        <f t="shared" si="3"/>
        <v>14987</v>
      </c>
      <c r="O62" s="17">
        <f t="shared" si="3"/>
        <v>15929</v>
      </c>
      <c r="P62" s="46">
        <f t="shared" si="3"/>
        <v>18137</v>
      </c>
    </row>
    <row r="63" spans="1:16" ht="14.25">
      <c r="A63" s="20" t="s">
        <v>55</v>
      </c>
      <c r="B63" s="50">
        <f>SUM(B60:B62)</f>
        <v>74708</v>
      </c>
      <c r="C63" s="18">
        <f>SUM(C60:C62)</f>
        <v>82898</v>
      </c>
      <c r="D63" s="18">
        <f>SUM(D60:D62)</f>
        <v>81783</v>
      </c>
      <c r="E63" s="18">
        <f>SUM(E60:E62)</f>
        <v>86497</v>
      </c>
      <c r="F63" s="18">
        <f>SUM(F60:F62)</f>
        <v>96194</v>
      </c>
      <c r="G63" s="18">
        <f aca="true" t="shared" si="4" ref="G63:P63">SUM(G60:G62)</f>
        <v>105604</v>
      </c>
      <c r="H63" s="18">
        <f t="shared" si="4"/>
        <v>112064</v>
      </c>
      <c r="I63" s="18">
        <f t="shared" si="4"/>
        <v>111852</v>
      </c>
      <c r="J63" s="18">
        <f t="shared" si="4"/>
        <v>122255</v>
      </c>
      <c r="K63" s="18">
        <f t="shared" si="4"/>
        <v>134235</v>
      </c>
      <c r="L63" s="18">
        <f t="shared" si="4"/>
        <v>150136</v>
      </c>
      <c r="M63" s="18">
        <f t="shared" si="4"/>
        <v>153186</v>
      </c>
      <c r="N63" s="18">
        <f t="shared" si="4"/>
        <v>149368</v>
      </c>
      <c r="O63" s="18">
        <f t="shared" si="4"/>
        <v>147143</v>
      </c>
      <c r="P63" s="55">
        <f t="shared" si="4"/>
        <v>162547</v>
      </c>
    </row>
    <row r="64" spans="1:16" ht="14.25">
      <c r="A64" s="6" t="s">
        <v>56</v>
      </c>
      <c r="B64" s="48">
        <f>+B10+B16+B46+B52</f>
        <v>21337</v>
      </c>
      <c r="C64" s="17">
        <f>+C10+C16+C46+C52</f>
        <v>23072</v>
      </c>
      <c r="D64" s="17">
        <f>+D10+D16+D46+D52</f>
        <v>23774</v>
      </c>
      <c r="E64" s="17">
        <f>+E10+E16+E46+E52</f>
        <v>27329</v>
      </c>
      <c r="F64" s="17">
        <f>+F10+F16+F46+F52</f>
        <v>28460</v>
      </c>
      <c r="G64" s="45">
        <f aca="true" t="shared" si="5" ref="G64:P64">+G10+G16+G46+G52</f>
        <v>29483</v>
      </c>
      <c r="H64" s="17">
        <f t="shared" si="5"/>
        <v>27518</v>
      </c>
      <c r="I64" s="17">
        <f t="shared" si="5"/>
        <v>27147</v>
      </c>
      <c r="J64" s="17">
        <f t="shared" si="5"/>
        <v>26498</v>
      </c>
      <c r="K64" s="17">
        <f t="shared" si="5"/>
        <v>24387</v>
      </c>
      <c r="L64" s="17">
        <f t="shared" si="5"/>
        <v>24043</v>
      </c>
      <c r="M64" s="17">
        <f t="shared" si="5"/>
        <v>23840</v>
      </c>
      <c r="N64" s="17">
        <f t="shared" si="5"/>
        <v>23509</v>
      </c>
      <c r="O64" s="17">
        <f t="shared" si="5"/>
        <v>24062</v>
      </c>
      <c r="P64" s="21">
        <f t="shared" si="5"/>
        <v>26814</v>
      </c>
    </row>
    <row r="65" spans="1:16" ht="14.25">
      <c r="A65" s="6" t="s">
        <v>57</v>
      </c>
      <c r="B65" s="17">
        <f>+B4+B6+B37+B38</f>
        <v>15912</v>
      </c>
      <c r="C65" s="17">
        <f>+C4+C6+C37+C38</f>
        <v>16762</v>
      </c>
      <c r="D65" s="17">
        <f>+D4+D6+D37+D38</f>
        <v>16995</v>
      </c>
      <c r="E65" s="17">
        <f>+E4+E6+E37+E38</f>
        <v>18808</v>
      </c>
      <c r="F65" s="17">
        <f>+F4+F6+F37+F38</f>
        <v>19602</v>
      </c>
      <c r="G65" s="45">
        <f aca="true" t="shared" si="6" ref="G65:P65">+G4+G6+G37+G38</f>
        <v>20857</v>
      </c>
      <c r="H65" s="17">
        <f t="shared" si="6"/>
        <v>20470</v>
      </c>
      <c r="I65" s="17">
        <f t="shared" si="6"/>
        <v>20411</v>
      </c>
      <c r="J65" s="17">
        <f t="shared" si="6"/>
        <v>18246</v>
      </c>
      <c r="K65" s="17">
        <f t="shared" si="6"/>
        <v>14579</v>
      </c>
      <c r="L65" s="17">
        <f t="shared" si="6"/>
        <v>11538</v>
      </c>
      <c r="M65" s="17">
        <f t="shared" si="6"/>
        <v>9761</v>
      </c>
      <c r="N65" s="17">
        <f t="shared" si="6"/>
        <v>8810</v>
      </c>
      <c r="O65" s="17">
        <f t="shared" si="6"/>
        <v>8510</v>
      </c>
      <c r="P65" s="49">
        <f t="shared" si="6"/>
        <v>8351</v>
      </c>
    </row>
    <row r="66" spans="1:16" ht="14.25">
      <c r="A66" s="20" t="s">
        <v>58</v>
      </c>
      <c r="B66" s="18">
        <f>SUM(B64:B65)</f>
        <v>37249</v>
      </c>
      <c r="C66" s="18">
        <f>SUM(C64:C65)</f>
        <v>39834</v>
      </c>
      <c r="D66" s="18">
        <f>SUM(D64:D65)</f>
        <v>40769</v>
      </c>
      <c r="E66" s="18">
        <f>SUM(E64:E65)</f>
        <v>46137</v>
      </c>
      <c r="F66" s="18">
        <f>SUM(F64:F65)</f>
        <v>48062</v>
      </c>
      <c r="G66" s="56">
        <f aca="true" t="shared" si="7" ref="G66:P66">SUM(G64:G65)</f>
        <v>50340</v>
      </c>
      <c r="H66" s="18">
        <f t="shared" si="7"/>
        <v>47988</v>
      </c>
      <c r="I66" s="18">
        <f t="shared" si="7"/>
        <v>47558</v>
      </c>
      <c r="J66" s="18">
        <f t="shared" si="7"/>
        <v>44744</v>
      </c>
      <c r="K66" s="18">
        <f t="shared" si="7"/>
        <v>38966</v>
      </c>
      <c r="L66" s="18">
        <f t="shared" si="7"/>
        <v>35581</v>
      </c>
      <c r="M66" s="18">
        <f t="shared" si="7"/>
        <v>33601</v>
      </c>
      <c r="N66" s="50">
        <f t="shared" si="7"/>
        <v>32319</v>
      </c>
      <c r="O66" s="18">
        <f t="shared" si="7"/>
        <v>32572</v>
      </c>
      <c r="P66" s="22">
        <f t="shared" si="7"/>
        <v>35165</v>
      </c>
    </row>
    <row r="67" spans="1:16" ht="14.25">
      <c r="A67" s="6" t="s">
        <v>59</v>
      </c>
      <c r="B67" s="17">
        <f>+B9+B20+B42+B47</f>
        <v>16330</v>
      </c>
      <c r="C67" s="17">
        <f>+C9+C20+C42+C47</f>
        <v>17389</v>
      </c>
      <c r="D67" s="17">
        <f>+D9+D20+D42+D47</f>
        <v>17920</v>
      </c>
      <c r="E67" s="17">
        <f>+E9+E20+E42+E47</f>
        <v>18278</v>
      </c>
      <c r="F67" s="17">
        <f>+F9+F20+F42+F47</f>
        <v>19068</v>
      </c>
      <c r="G67" s="45">
        <f aca="true" t="shared" si="8" ref="G67:P67">+G9+G20+G42+G47</f>
        <v>20267</v>
      </c>
      <c r="H67" s="17">
        <f t="shared" si="8"/>
        <v>19804</v>
      </c>
      <c r="I67" s="17">
        <f t="shared" si="8"/>
        <v>20196</v>
      </c>
      <c r="J67" s="17">
        <f t="shared" si="8"/>
        <v>18828</v>
      </c>
      <c r="K67" s="17">
        <f t="shared" si="8"/>
        <v>16165</v>
      </c>
      <c r="L67" s="17">
        <f t="shared" si="8"/>
        <v>13240</v>
      </c>
      <c r="M67" s="48">
        <f t="shared" si="8"/>
        <v>11798</v>
      </c>
      <c r="N67" s="17">
        <f t="shared" si="8"/>
        <v>11809</v>
      </c>
      <c r="O67" s="17">
        <f t="shared" si="8"/>
        <v>12401</v>
      </c>
      <c r="P67" s="21">
        <f t="shared" si="8"/>
        <v>13512</v>
      </c>
    </row>
    <row r="68" spans="1:16" ht="14.25">
      <c r="A68" s="6" t="s">
        <v>60</v>
      </c>
      <c r="B68" s="45">
        <f>+B19+B21+B34+B51</f>
        <v>9361</v>
      </c>
      <c r="C68" s="17">
        <f>+C19+C21+C34+C51</f>
        <v>9357</v>
      </c>
      <c r="D68" s="17">
        <f>+D19+D21+D34+D51</f>
        <v>8796</v>
      </c>
      <c r="E68" s="17">
        <f>+E19+E21+E34+E51</f>
        <v>8694</v>
      </c>
      <c r="F68" s="17">
        <f>+F19+F21+F34+F51</f>
        <v>8264</v>
      </c>
      <c r="G68" s="17">
        <f aca="true" t="shared" si="9" ref="G68:P68">+G19+G21+G34+G51</f>
        <v>7968</v>
      </c>
      <c r="H68" s="17">
        <f t="shared" si="9"/>
        <v>7323</v>
      </c>
      <c r="I68" s="17">
        <f t="shared" si="9"/>
        <v>6982</v>
      </c>
      <c r="J68" s="17">
        <f t="shared" si="9"/>
        <v>6238</v>
      </c>
      <c r="K68" s="17">
        <f t="shared" si="9"/>
        <v>5273</v>
      </c>
      <c r="L68" s="17">
        <f t="shared" si="9"/>
        <v>3893</v>
      </c>
      <c r="M68" s="17">
        <f t="shared" si="9"/>
        <v>2784</v>
      </c>
      <c r="N68" s="17">
        <f t="shared" si="9"/>
        <v>2277</v>
      </c>
      <c r="O68" s="17">
        <f t="shared" si="9"/>
        <v>1912</v>
      </c>
      <c r="P68" s="49">
        <f t="shared" si="9"/>
        <v>1488</v>
      </c>
    </row>
    <row r="69" spans="1:16" ht="14.25">
      <c r="A69" s="20" t="s">
        <v>61</v>
      </c>
      <c r="B69" s="18">
        <f>SUM(B67:B68)</f>
        <v>25691</v>
      </c>
      <c r="C69" s="18">
        <f>SUM(C67:C68)</f>
        <v>26746</v>
      </c>
      <c r="D69" s="18">
        <f>SUM(D67:D68)</f>
        <v>26716</v>
      </c>
      <c r="E69" s="18">
        <f>SUM(E67:E68)</f>
        <v>26972</v>
      </c>
      <c r="F69" s="18">
        <f>SUM(F67:F68)</f>
        <v>27332</v>
      </c>
      <c r="G69" s="56">
        <f aca="true" t="shared" si="10" ref="G69:P69">SUM(G67:G68)</f>
        <v>28235</v>
      </c>
      <c r="H69" s="18">
        <f t="shared" si="10"/>
        <v>27127</v>
      </c>
      <c r="I69" s="18">
        <f t="shared" si="10"/>
        <v>27178</v>
      </c>
      <c r="J69" s="18">
        <f t="shared" si="10"/>
        <v>25066</v>
      </c>
      <c r="K69" s="18">
        <f t="shared" si="10"/>
        <v>21438</v>
      </c>
      <c r="L69" s="18">
        <f t="shared" si="10"/>
        <v>17133</v>
      </c>
      <c r="M69" s="18">
        <f t="shared" si="10"/>
        <v>14582</v>
      </c>
      <c r="N69" s="50">
        <f t="shared" si="10"/>
        <v>14086</v>
      </c>
      <c r="O69" s="18">
        <f t="shared" si="10"/>
        <v>14313</v>
      </c>
      <c r="P69" s="22">
        <f t="shared" si="10"/>
        <v>15000</v>
      </c>
    </row>
    <row r="70" spans="1:16" ht="14.25">
      <c r="A70" s="6" t="s">
        <v>62</v>
      </c>
      <c r="B70" s="17">
        <f>+B8+B40</f>
        <v>10192</v>
      </c>
      <c r="C70" s="17">
        <f>+C8+C40</f>
        <v>11236</v>
      </c>
      <c r="D70" s="17">
        <f>+D8+D40</f>
        <v>11743</v>
      </c>
      <c r="E70" s="17">
        <f>+E8+E40</f>
        <v>12554</v>
      </c>
      <c r="F70" s="17">
        <f>+F8+F40</f>
        <v>13017</v>
      </c>
      <c r="G70" s="17">
        <f aca="true" t="shared" si="11" ref="G70:P70">+G8+G40</f>
        <v>14437</v>
      </c>
      <c r="H70" s="45">
        <f t="shared" si="11"/>
        <v>14856</v>
      </c>
      <c r="I70" s="17">
        <f t="shared" si="11"/>
        <v>14803</v>
      </c>
      <c r="J70" s="17">
        <f t="shared" si="11"/>
        <v>14437</v>
      </c>
      <c r="K70" s="17">
        <f t="shared" si="11"/>
        <v>11940</v>
      </c>
      <c r="L70" s="17">
        <f t="shared" si="11"/>
        <v>9963</v>
      </c>
      <c r="M70" s="17">
        <f t="shared" si="11"/>
        <v>8901</v>
      </c>
      <c r="N70" s="17">
        <f t="shared" si="11"/>
        <v>8279</v>
      </c>
      <c r="O70" s="17">
        <f t="shared" si="11"/>
        <v>8010</v>
      </c>
      <c r="P70" s="49">
        <f t="shared" si="11"/>
        <v>7935</v>
      </c>
    </row>
    <row r="71" spans="1:16" ht="14.25">
      <c r="A71" s="6" t="s">
        <v>63</v>
      </c>
      <c r="B71" s="17">
        <f>+B23+B24</f>
        <v>12864</v>
      </c>
      <c r="C71" s="17">
        <f>+C23+C24</f>
        <v>13683</v>
      </c>
      <c r="D71" s="17">
        <f>+D23+D24</f>
        <v>14085</v>
      </c>
      <c r="E71" s="17">
        <f>+E23+E24</f>
        <v>13288</v>
      </c>
      <c r="F71" s="17">
        <f>+F23+F24</f>
        <v>14323</v>
      </c>
      <c r="G71" s="45">
        <f aca="true" t="shared" si="12" ref="G71:P71">+G23+G24</f>
        <v>15673</v>
      </c>
      <c r="H71" s="17">
        <f t="shared" si="12"/>
        <v>12933</v>
      </c>
      <c r="I71" s="17">
        <f t="shared" si="12"/>
        <v>12301</v>
      </c>
      <c r="J71" s="17">
        <f t="shared" si="12"/>
        <v>12179</v>
      </c>
      <c r="K71" s="17">
        <f t="shared" si="12"/>
        <v>10514</v>
      </c>
      <c r="L71" s="17">
        <f t="shared" si="12"/>
        <v>6995</v>
      </c>
      <c r="M71" s="17">
        <f t="shared" si="12"/>
        <v>5916</v>
      </c>
      <c r="N71" s="17">
        <f t="shared" si="12"/>
        <v>5001</v>
      </c>
      <c r="O71" s="17">
        <f t="shared" si="12"/>
        <v>3891</v>
      </c>
      <c r="P71" s="49">
        <f t="shared" si="12"/>
        <v>2880</v>
      </c>
    </row>
    <row r="72" spans="1:16" ht="14.25">
      <c r="A72" s="20" t="s">
        <v>64</v>
      </c>
      <c r="B72" s="18">
        <f>SUM(B70:B71)</f>
        <v>23056</v>
      </c>
      <c r="C72" s="18">
        <f>SUM(C70:C71)</f>
        <v>24919</v>
      </c>
      <c r="D72" s="18">
        <f>SUM(D70:D71)</f>
        <v>25828</v>
      </c>
      <c r="E72" s="18">
        <f>SUM(E70:E71)</f>
        <v>25842</v>
      </c>
      <c r="F72" s="18">
        <f>SUM(F70:F71)</f>
        <v>27340</v>
      </c>
      <c r="G72" s="56">
        <f aca="true" t="shared" si="13" ref="G72:P72">SUM(G70:G71)</f>
        <v>30110</v>
      </c>
      <c r="H72" s="18">
        <f t="shared" si="13"/>
        <v>27789</v>
      </c>
      <c r="I72" s="18">
        <f t="shared" si="13"/>
        <v>27104</v>
      </c>
      <c r="J72" s="18">
        <f t="shared" si="13"/>
        <v>26616</v>
      </c>
      <c r="K72" s="18">
        <f t="shared" si="13"/>
        <v>22454</v>
      </c>
      <c r="L72" s="18">
        <f t="shared" si="13"/>
        <v>16958</v>
      </c>
      <c r="M72" s="18">
        <f t="shared" si="13"/>
        <v>14817</v>
      </c>
      <c r="N72" s="18">
        <f t="shared" si="13"/>
        <v>13280</v>
      </c>
      <c r="O72" s="18">
        <f t="shared" si="13"/>
        <v>11901</v>
      </c>
      <c r="P72" s="57">
        <f t="shared" si="13"/>
        <v>10815</v>
      </c>
    </row>
    <row r="73" spans="1:16" ht="14.25">
      <c r="A73" s="20" t="s">
        <v>65</v>
      </c>
      <c r="B73" s="18">
        <f>+B18+B31+B50</f>
        <v>13036</v>
      </c>
      <c r="C73" s="18">
        <f>+C18+C31+C50</f>
        <v>14127</v>
      </c>
      <c r="D73" s="18">
        <f>+D18+D31+D50</f>
        <v>13631</v>
      </c>
      <c r="E73" s="18">
        <f>+E18+E31+E50</f>
        <v>15141</v>
      </c>
      <c r="F73" s="18">
        <f>+F18+F31+F50</f>
        <v>16044</v>
      </c>
      <c r="G73" s="47">
        <f aca="true" t="shared" si="14" ref="G73:P73">+G18+G31+G50</f>
        <v>16332</v>
      </c>
      <c r="H73" s="18">
        <f t="shared" si="14"/>
        <v>15675</v>
      </c>
      <c r="I73" s="18">
        <f t="shared" si="14"/>
        <v>15534</v>
      </c>
      <c r="J73" s="18">
        <f t="shared" si="14"/>
        <v>15703</v>
      </c>
      <c r="K73" s="18">
        <f t="shared" si="14"/>
        <v>14839</v>
      </c>
      <c r="L73" s="18">
        <f t="shared" si="14"/>
        <v>13832</v>
      </c>
      <c r="M73" s="18">
        <f t="shared" si="14"/>
        <v>13096</v>
      </c>
      <c r="N73" s="18">
        <f t="shared" si="14"/>
        <v>12278</v>
      </c>
      <c r="O73" s="50">
        <f t="shared" si="14"/>
        <v>12013</v>
      </c>
      <c r="P73" s="22">
        <f t="shared" si="14"/>
        <v>12948</v>
      </c>
    </row>
    <row r="74" spans="1:16" ht="14.25">
      <c r="A74" s="6" t="s">
        <v>66</v>
      </c>
      <c r="B74" s="48">
        <f>+B5+B7+B15+B22+B25+B45</f>
        <v>24513</v>
      </c>
      <c r="C74" s="17">
        <f>+C5+C7+C15+C22+C25+C45</f>
        <v>26305</v>
      </c>
      <c r="D74" s="17">
        <f>+D5+D7+D15+D22+D25+D45</f>
        <v>25642</v>
      </c>
      <c r="E74" s="17">
        <f>+E5+E7+E15+E22+E25+E45</f>
        <v>28473</v>
      </c>
      <c r="F74" s="17">
        <f>+F5+F7+F15+F22+F25+F45</f>
        <v>30971</v>
      </c>
      <c r="G74" s="17">
        <f aca="true" t="shared" si="15" ref="G74:P74">+G5+G7+G15+G22+G25+G45</f>
        <v>33475</v>
      </c>
      <c r="H74" s="17">
        <f t="shared" si="15"/>
        <v>34249</v>
      </c>
      <c r="I74" s="17">
        <f t="shared" si="15"/>
        <v>33947</v>
      </c>
      <c r="J74" s="45">
        <f t="shared" si="15"/>
        <v>35380</v>
      </c>
      <c r="K74" s="17">
        <f t="shared" si="15"/>
        <v>34716</v>
      </c>
      <c r="L74" s="17">
        <f t="shared" si="15"/>
        <v>32922</v>
      </c>
      <c r="M74" s="17">
        <f t="shared" si="15"/>
        <v>32237</v>
      </c>
      <c r="N74" s="17">
        <f t="shared" si="15"/>
        <v>30618</v>
      </c>
      <c r="O74" s="17">
        <f t="shared" si="15"/>
        <v>30963</v>
      </c>
      <c r="P74" s="21">
        <f t="shared" si="15"/>
        <v>33604</v>
      </c>
    </row>
    <row r="75" spans="1:16" ht="14.25">
      <c r="A75" s="6" t="s">
        <v>67</v>
      </c>
      <c r="B75" s="17">
        <f>+B17+B29+B30+B32+B48</f>
        <v>21550</v>
      </c>
      <c r="C75" s="17">
        <f>+C17+C29+C30+C32+C48</f>
        <v>23174</v>
      </c>
      <c r="D75" s="17">
        <f>+D17+D29+D30+D32+D48</f>
        <v>23846</v>
      </c>
      <c r="E75" s="17">
        <f>+E17+E29+E30+E32+E48</f>
        <v>26287</v>
      </c>
      <c r="F75" s="17">
        <f>+F17+F29+F30+F32+F48</f>
        <v>29282</v>
      </c>
      <c r="G75" s="17">
        <f aca="true" t="shared" si="16" ref="G75:P75">+G17+G29+G30+G32+G48</f>
        <v>31557</v>
      </c>
      <c r="H75" s="17">
        <f t="shared" si="16"/>
        <v>31100</v>
      </c>
      <c r="I75" s="45">
        <f t="shared" si="16"/>
        <v>31612</v>
      </c>
      <c r="J75" s="17">
        <f t="shared" si="16"/>
        <v>29374</v>
      </c>
      <c r="K75" s="17">
        <f t="shared" si="16"/>
        <v>24411</v>
      </c>
      <c r="L75" s="17">
        <f t="shared" si="16"/>
        <v>18319</v>
      </c>
      <c r="M75" s="17">
        <f t="shared" si="16"/>
        <v>16905</v>
      </c>
      <c r="N75" s="17">
        <f t="shared" si="16"/>
        <v>15684</v>
      </c>
      <c r="O75" s="17">
        <f t="shared" si="16"/>
        <v>14967</v>
      </c>
      <c r="P75" s="49">
        <f t="shared" si="16"/>
        <v>14537</v>
      </c>
    </row>
    <row r="76" spans="1:16" ht="14.25">
      <c r="A76" s="20" t="s">
        <v>68</v>
      </c>
      <c r="B76" s="18">
        <f>SUM(B74:B75)</f>
        <v>46063</v>
      </c>
      <c r="C76" s="18">
        <f>SUM(C74:C75)</f>
        <v>49479</v>
      </c>
      <c r="D76" s="18">
        <f>SUM(D74:D75)</f>
        <v>49488</v>
      </c>
      <c r="E76" s="18">
        <f>SUM(E74:E75)</f>
        <v>54760</v>
      </c>
      <c r="F76" s="18">
        <f>SUM(F74:F75)</f>
        <v>60253</v>
      </c>
      <c r="G76" s="18">
        <f aca="true" t="shared" si="17" ref="G76:P76">SUM(G74:G75)</f>
        <v>65032</v>
      </c>
      <c r="H76" s="18">
        <f t="shared" si="17"/>
        <v>65349</v>
      </c>
      <c r="I76" s="56">
        <f t="shared" si="17"/>
        <v>65559</v>
      </c>
      <c r="J76" s="18">
        <f t="shared" si="17"/>
        <v>64754</v>
      </c>
      <c r="K76" s="18">
        <f t="shared" si="17"/>
        <v>59127</v>
      </c>
      <c r="L76" s="18">
        <f t="shared" si="17"/>
        <v>51241</v>
      </c>
      <c r="M76" s="18">
        <f t="shared" si="17"/>
        <v>49142</v>
      </c>
      <c r="N76" s="18">
        <f t="shared" si="17"/>
        <v>46302</v>
      </c>
      <c r="O76" s="50">
        <f t="shared" si="17"/>
        <v>45930</v>
      </c>
      <c r="P76" s="22">
        <f t="shared" si="17"/>
        <v>48141</v>
      </c>
    </row>
    <row r="77" spans="1:16" ht="14.25">
      <c r="A77" s="19" t="s">
        <v>49</v>
      </c>
      <c r="B77" s="25">
        <f>+B63+B66+B69+B72+B73+B76</f>
        <v>219803</v>
      </c>
      <c r="C77" s="26">
        <f aca="true" t="shared" si="18" ref="C77:P77">+C63+C66+C69+C72+C73+C76</f>
        <v>238003</v>
      </c>
      <c r="D77" s="26">
        <f t="shared" si="18"/>
        <v>238215</v>
      </c>
      <c r="E77" s="26">
        <f t="shared" si="18"/>
        <v>255349</v>
      </c>
      <c r="F77" s="26">
        <f t="shared" si="18"/>
        <v>275225</v>
      </c>
      <c r="G77" s="26">
        <f t="shared" si="18"/>
        <v>295653</v>
      </c>
      <c r="H77" s="26">
        <f t="shared" si="18"/>
        <v>295992</v>
      </c>
      <c r="I77" s="26">
        <f t="shared" si="18"/>
        <v>294785</v>
      </c>
      <c r="J77" s="26">
        <f t="shared" si="18"/>
        <v>299138</v>
      </c>
      <c r="K77" s="26">
        <f t="shared" si="18"/>
        <v>291059</v>
      </c>
      <c r="L77" s="26">
        <f t="shared" si="18"/>
        <v>284881</v>
      </c>
      <c r="M77" s="26">
        <f t="shared" si="18"/>
        <v>278424</v>
      </c>
      <c r="N77" s="26">
        <f t="shared" si="18"/>
        <v>267633</v>
      </c>
      <c r="O77" s="26">
        <f t="shared" si="18"/>
        <v>263872</v>
      </c>
      <c r="P77" s="27">
        <f t="shared" si="18"/>
        <v>284616</v>
      </c>
    </row>
    <row r="78" spans="1:16" ht="14.25">
      <c r="A78" s="36"/>
      <c r="B78" s="37"/>
      <c r="C78" s="37"/>
      <c r="D78" s="37"/>
      <c r="E78" s="37"/>
      <c r="F78" s="37"/>
      <c r="G78" s="37"/>
      <c r="H78" s="37"/>
      <c r="I78" s="37"/>
      <c r="J78" s="37"/>
      <c r="K78" s="37"/>
      <c r="L78" s="37"/>
      <c r="M78" s="37"/>
      <c r="N78" s="37"/>
      <c r="O78" s="37"/>
      <c r="P78" s="37"/>
    </row>
    <row r="79" spans="1:16" ht="14.25">
      <c r="A79" s="1" t="s">
        <v>81</v>
      </c>
      <c r="B79" s="10">
        <v>1861</v>
      </c>
      <c r="C79" s="7">
        <v>1871</v>
      </c>
      <c r="D79" s="7">
        <v>1881</v>
      </c>
      <c r="E79" s="7">
        <v>1901</v>
      </c>
      <c r="F79" s="7">
        <v>1911</v>
      </c>
      <c r="G79" s="7">
        <v>1921</v>
      </c>
      <c r="H79" s="7">
        <v>1931</v>
      </c>
      <c r="I79" s="7">
        <v>1936</v>
      </c>
      <c r="J79" s="7">
        <v>1951</v>
      </c>
      <c r="K79" s="7">
        <v>1961</v>
      </c>
      <c r="L79" s="7">
        <v>1971</v>
      </c>
      <c r="M79" s="7">
        <v>1981</v>
      </c>
      <c r="N79" s="7">
        <v>1991</v>
      </c>
      <c r="O79" s="7">
        <v>2001</v>
      </c>
      <c r="P79" s="7">
        <v>2011</v>
      </c>
    </row>
    <row r="80" spans="1:16" ht="14.25">
      <c r="A80" s="23" t="s">
        <v>83</v>
      </c>
      <c r="B80" s="28">
        <f>+B5+B11</f>
        <v>6918</v>
      </c>
      <c r="C80" s="28">
        <f aca="true" t="shared" si="19" ref="C80:P80">+C5+C11</f>
        <v>7830</v>
      </c>
      <c r="D80" s="28">
        <f t="shared" si="19"/>
        <v>7907</v>
      </c>
      <c r="E80" s="28">
        <f t="shared" si="19"/>
        <v>8554</v>
      </c>
      <c r="F80" s="28">
        <f t="shared" si="19"/>
        <v>9220</v>
      </c>
      <c r="G80" s="28">
        <f t="shared" si="19"/>
        <v>10211</v>
      </c>
      <c r="H80" s="28">
        <f t="shared" si="19"/>
        <v>10364</v>
      </c>
      <c r="I80" s="28">
        <f t="shared" si="19"/>
        <v>10341</v>
      </c>
      <c r="J80" s="28">
        <f t="shared" si="19"/>
        <v>10549</v>
      </c>
      <c r="K80" s="28">
        <f t="shared" si="19"/>
        <v>9139</v>
      </c>
      <c r="L80" s="28">
        <f t="shared" si="19"/>
        <v>8590</v>
      </c>
      <c r="M80" s="28">
        <f t="shared" si="19"/>
        <v>9108</v>
      </c>
      <c r="N80" s="28">
        <f t="shared" si="19"/>
        <v>9962</v>
      </c>
      <c r="O80" s="28">
        <f t="shared" si="19"/>
        <v>10120</v>
      </c>
      <c r="P80" s="32">
        <f t="shared" si="19"/>
        <v>10875</v>
      </c>
    </row>
    <row r="81" spans="1:16" ht="14.25">
      <c r="A81" s="24" t="s">
        <v>84</v>
      </c>
      <c r="B81" s="28">
        <f>+B7+B14+B18+B22+B31+B45+B50</f>
        <v>25780</v>
      </c>
      <c r="C81" s="28">
        <f aca="true" t="shared" si="20" ref="C81:P81">+C7+C14+C18+C22+C31+C45+C50</f>
        <v>27779</v>
      </c>
      <c r="D81" s="28">
        <f t="shared" si="20"/>
        <v>26830</v>
      </c>
      <c r="E81" s="28">
        <f t="shared" si="20"/>
        <v>28910</v>
      </c>
      <c r="F81" s="28">
        <f t="shared" si="20"/>
        <v>30527</v>
      </c>
      <c r="G81" s="28">
        <f t="shared" si="20"/>
        <v>31772</v>
      </c>
      <c r="H81" s="28">
        <f t="shared" si="20"/>
        <v>30966</v>
      </c>
      <c r="I81" s="28">
        <f t="shared" si="20"/>
        <v>30624</v>
      </c>
      <c r="J81" s="28">
        <f t="shared" si="20"/>
        <v>30974</v>
      </c>
      <c r="K81" s="28">
        <f t="shared" si="20"/>
        <v>29804</v>
      </c>
      <c r="L81" s="28">
        <f t="shared" si="20"/>
        <v>26701</v>
      </c>
      <c r="M81" s="28">
        <f t="shared" si="20"/>
        <v>24879</v>
      </c>
      <c r="N81" s="28">
        <f t="shared" si="20"/>
        <v>23261</v>
      </c>
      <c r="O81" s="28">
        <f t="shared" si="20"/>
        <v>22606</v>
      </c>
      <c r="P81" s="33">
        <f t="shared" si="20"/>
        <v>24136</v>
      </c>
    </row>
    <row r="82" spans="1:16" ht="14.25">
      <c r="A82" s="24" t="s">
        <v>85</v>
      </c>
      <c r="B82" s="28">
        <f>+B8+B23+B24+B40</f>
        <v>23056</v>
      </c>
      <c r="C82" s="28">
        <f aca="true" t="shared" si="21" ref="C82:P82">+C8+C23+C24+C40</f>
        <v>24919</v>
      </c>
      <c r="D82" s="28">
        <f t="shared" si="21"/>
        <v>25828</v>
      </c>
      <c r="E82" s="28">
        <f t="shared" si="21"/>
        <v>25842</v>
      </c>
      <c r="F82" s="28">
        <f t="shared" si="21"/>
        <v>27340</v>
      </c>
      <c r="G82" s="28">
        <f t="shared" si="21"/>
        <v>30110</v>
      </c>
      <c r="H82" s="28">
        <f t="shared" si="21"/>
        <v>27789</v>
      </c>
      <c r="I82" s="28">
        <f t="shared" si="21"/>
        <v>27104</v>
      </c>
      <c r="J82" s="28">
        <f t="shared" si="21"/>
        <v>26616</v>
      </c>
      <c r="K82" s="28">
        <f t="shared" si="21"/>
        <v>22454</v>
      </c>
      <c r="L82" s="28">
        <f t="shared" si="21"/>
        <v>16958</v>
      </c>
      <c r="M82" s="28">
        <f t="shared" si="21"/>
        <v>14817</v>
      </c>
      <c r="N82" s="28">
        <f t="shared" si="21"/>
        <v>13280</v>
      </c>
      <c r="O82" s="28">
        <f t="shared" si="21"/>
        <v>11901</v>
      </c>
      <c r="P82" s="33">
        <f t="shared" si="21"/>
        <v>10815</v>
      </c>
    </row>
    <row r="83" spans="1:16" ht="14.25">
      <c r="A83" s="24" t="s">
        <v>86</v>
      </c>
      <c r="B83" s="28">
        <f>+B9+B19+B20+B21+B34+B38+B47+B51</f>
        <v>23984</v>
      </c>
      <c r="C83" s="28">
        <f aca="true" t="shared" si="22" ref="C83:P83">+C9+C19+C20+C21+C34+C38+C47+C51</f>
        <v>24863</v>
      </c>
      <c r="D83" s="28">
        <f t="shared" si="22"/>
        <v>24500</v>
      </c>
      <c r="E83" s="28">
        <f t="shared" si="22"/>
        <v>24775</v>
      </c>
      <c r="F83" s="28">
        <f t="shared" si="22"/>
        <v>24932</v>
      </c>
      <c r="G83" s="28">
        <f t="shared" si="22"/>
        <v>25745</v>
      </c>
      <c r="H83" s="28">
        <f t="shared" si="22"/>
        <v>24954</v>
      </c>
      <c r="I83" s="28">
        <f t="shared" si="22"/>
        <v>25085</v>
      </c>
      <c r="J83" s="28">
        <f t="shared" si="22"/>
        <v>22553</v>
      </c>
      <c r="K83" s="28">
        <f t="shared" si="22"/>
        <v>18854</v>
      </c>
      <c r="L83" s="28">
        <f t="shared" si="22"/>
        <v>14459</v>
      </c>
      <c r="M83" s="28">
        <f t="shared" si="22"/>
        <v>11343</v>
      </c>
      <c r="N83" s="28">
        <f t="shared" si="22"/>
        <v>10059</v>
      </c>
      <c r="O83" s="28">
        <f t="shared" si="22"/>
        <v>9502</v>
      </c>
      <c r="P83" s="33">
        <f t="shared" si="22"/>
        <v>8789</v>
      </c>
    </row>
    <row r="84" spans="1:16" ht="14.25">
      <c r="A84" s="24" t="s">
        <v>87</v>
      </c>
      <c r="B84" s="28">
        <f>+B12+B27+B28+B42+B43</f>
        <v>15008</v>
      </c>
      <c r="C84" s="28">
        <f aca="true" t="shared" si="23" ref="C84:P84">+C12+C27+C28+C42+C43</f>
        <v>16538</v>
      </c>
      <c r="D84" s="28">
        <f t="shared" si="23"/>
        <v>17112</v>
      </c>
      <c r="E84" s="28">
        <f t="shared" si="23"/>
        <v>18699</v>
      </c>
      <c r="F84" s="28">
        <f t="shared" si="23"/>
        <v>20361</v>
      </c>
      <c r="G84" s="28">
        <f t="shared" si="23"/>
        <v>21491</v>
      </c>
      <c r="H84" s="28">
        <f t="shared" si="23"/>
        <v>21407</v>
      </c>
      <c r="I84" s="28">
        <f t="shared" si="23"/>
        <v>20954</v>
      </c>
      <c r="J84" s="28">
        <f t="shared" si="23"/>
        <v>21743</v>
      </c>
      <c r="K84" s="28">
        <f t="shared" si="23"/>
        <v>20065</v>
      </c>
      <c r="L84" s="28">
        <f t="shared" si="23"/>
        <v>18093</v>
      </c>
      <c r="M84" s="28">
        <f t="shared" si="23"/>
        <v>18858</v>
      </c>
      <c r="N84" s="28">
        <f t="shared" si="23"/>
        <v>20791</v>
      </c>
      <c r="O84" s="28">
        <f t="shared" si="23"/>
        <v>23895</v>
      </c>
      <c r="P84" s="33">
        <f t="shared" si="23"/>
        <v>30759</v>
      </c>
    </row>
    <row r="85" spans="1:16" ht="14.25">
      <c r="A85" s="24" t="s">
        <v>88</v>
      </c>
      <c r="B85" s="28">
        <f>+B15+B29+B39+B44+B49</f>
        <v>19657</v>
      </c>
      <c r="C85" s="28">
        <f aca="true" t="shared" si="24" ref="C85:P85">+C15+C29+C39+C44+C49</f>
        <v>21225</v>
      </c>
      <c r="D85" s="28">
        <f t="shared" si="24"/>
        <v>21619</v>
      </c>
      <c r="E85" s="28">
        <f t="shared" si="24"/>
        <v>24033</v>
      </c>
      <c r="F85" s="28">
        <f t="shared" si="24"/>
        <v>26432</v>
      </c>
      <c r="G85" s="28">
        <f t="shared" si="24"/>
        <v>29268</v>
      </c>
      <c r="H85" s="28">
        <f t="shared" si="24"/>
        <v>28865</v>
      </c>
      <c r="I85" s="28">
        <f t="shared" si="24"/>
        <v>28822</v>
      </c>
      <c r="J85" s="28">
        <f t="shared" si="24"/>
        <v>28805</v>
      </c>
      <c r="K85" s="28">
        <f t="shared" si="24"/>
        <v>25398</v>
      </c>
      <c r="L85" s="28">
        <f t="shared" si="24"/>
        <v>23158</v>
      </c>
      <c r="M85" s="28">
        <f t="shared" si="24"/>
        <v>23075</v>
      </c>
      <c r="N85" s="28">
        <f t="shared" si="24"/>
        <v>23569</v>
      </c>
      <c r="O85" s="28">
        <f t="shared" si="24"/>
        <v>25535</v>
      </c>
      <c r="P85" s="33">
        <f t="shared" si="24"/>
        <v>28937</v>
      </c>
    </row>
    <row r="86" spans="1:16" ht="14.25">
      <c r="A86" s="24" t="s">
        <v>89</v>
      </c>
      <c r="B86" s="28">
        <f>+B17+B30+B32+B48</f>
        <v>17364</v>
      </c>
      <c r="C86" s="28">
        <f aca="true" t="shared" si="25" ref="C86:P86">+C17+C30+C32+C48</f>
        <v>18741</v>
      </c>
      <c r="D86" s="28">
        <f t="shared" si="25"/>
        <v>19404</v>
      </c>
      <c r="E86" s="28">
        <f t="shared" si="25"/>
        <v>21120</v>
      </c>
      <c r="F86" s="28">
        <f t="shared" si="25"/>
        <v>23517</v>
      </c>
      <c r="G86" s="28">
        <f t="shared" si="25"/>
        <v>25005</v>
      </c>
      <c r="H86" s="28">
        <f t="shared" si="25"/>
        <v>24472</v>
      </c>
      <c r="I86" s="28">
        <f t="shared" si="25"/>
        <v>24857</v>
      </c>
      <c r="J86" s="28">
        <f t="shared" si="25"/>
        <v>23434</v>
      </c>
      <c r="K86" s="28">
        <f t="shared" si="25"/>
        <v>19654</v>
      </c>
      <c r="L86" s="28">
        <f t="shared" si="25"/>
        <v>14971</v>
      </c>
      <c r="M86" s="28">
        <f t="shared" si="25"/>
        <v>13867</v>
      </c>
      <c r="N86" s="28">
        <f t="shared" si="25"/>
        <v>13042</v>
      </c>
      <c r="O86" s="28">
        <f t="shared" si="25"/>
        <v>12598</v>
      </c>
      <c r="P86" s="33">
        <f t="shared" si="25"/>
        <v>12213</v>
      </c>
    </row>
    <row r="87" spans="1:16" ht="14.25">
      <c r="A87" s="38" t="s">
        <v>82</v>
      </c>
      <c r="B87" s="39">
        <f>+B88-B80-B81-B82-B83-B84-B85-B86</f>
        <v>88036</v>
      </c>
      <c r="C87" s="39">
        <f aca="true" t="shared" si="26" ref="C87:P87">+C88-C80-C81-C82-C83-C84-C85-C86</f>
        <v>96108</v>
      </c>
      <c r="D87" s="39">
        <f t="shared" si="26"/>
        <v>95015</v>
      </c>
      <c r="E87" s="39">
        <f t="shared" si="26"/>
        <v>103416</v>
      </c>
      <c r="F87" s="39">
        <f t="shared" si="26"/>
        <v>112896</v>
      </c>
      <c r="G87" s="39">
        <f t="shared" si="26"/>
        <v>122051</v>
      </c>
      <c r="H87" s="39">
        <f t="shared" si="26"/>
        <v>127175</v>
      </c>
      <c r="I87" s="39">
        <f t="shared" si="26"/>
        <v>126998</v>
      </c>
      <c r="J87" s="39">
        <f t="shared" si="26"/>
        <v>134464</v>
      </c>
      <c r="K87" s="39">
        <f t="shared" si="26"/>
        <v>145691</v>
      </c>
      <c r="L87" s="39">
        <f t="shared" si="26"/>
        <v>161951</v>
      </c>
      <c r="M87" s="39">
        <f t="shared" si="26"/>
        <v>162477</v>
      </c>
      <c r="N87" s="39">
        <f t="shared" si="26"/>
        <v>153669</v>
      </c>
      <c r="O87" s="39">
        <f t="shared" si="26"/>
        <v>147715</v>
      </c>
      <c r="P87" s="58">
        <f t="shared" si="26"/>
        <v>158092</v>
      </c>
    </row>
    <row r="88" spans="1:16" ht="14.25">
      <c r="A88" s="19" t="s">
        <v>49</v>
      </c>
      <c r="B88" s="29">
        <v>219803</v>
      </c>
      <c r="C88" s="30">
        <v>238003</v>
      </c>
      <c r="D88" s="30">
        <v>238215</v>
      </c>
      <c r="E88" s="30">
        <v>255349</v>
      </c>
      <c r="F88" s="30">
        <v>275225</v>
      </c>
      <c r="G88" s="30">
        <v>295653</v>
      </c>
      <c r="H88" s="30">
        <v>295992</v>
      </c>
      <c r="I88" s="30">
        <v>294785</v>
      </c>
      <c r="J88" s="30">
        <v>299138</v>
      </c>
      <c r="K88" s="30">
        <v>291059</v>
      </c>
      <c r="L88" s="30">
        <v>284881</v>
      </c>
      <c r="M88" s="30">
        <v>278424</v>
      </c>
      <c r="N88" s="30">
        <v>267633</v>
      </c>
      <c r="O88" s="30">
        <v>263872</v>
      </c>
      <c r="P88" s="31">
        <v>284616</v>
      </c>
    </row>
    <row r="89" spans="1:16" ht="21.75" customHeight="1">
      <c r="A89" s="68" t="s">
        <v>90</v>
      </c>
      <c r="B89" s="68"/>
      <c r="C89" s="68"/>
      <c r="D89" s="68"/>
      <c r="E89" s="68"/>
      <c r="F89" s="68"/>
      <c r="G89" s="68"/>
      <c r="H89" s="68"/>
      <c r="I89" s="68"/>
      <c r="J89" s="68"/>
      <c r="K89" s="68"/>
      <c r="L89" s="68"/>
      <c r="M89" s="68"/>
      <c r="N89" s="68"/>
      <c r="O89" s="68"/>
      <c r="P89" s="68"/>
    </row>
    <row r="90" spans="1:16" ht="14.25">
      <c r="A90" s="36"/>
      <c r="B90" s="37"/>
      <c r="C90" s="37"/>
      <c r="D90" s="37"/>
      <c r="E90" s="37"/>
      <c r="F90" s="37"/>
      <c r="G90" s="37"/>
      <c r="H90" s="37"/>
      <c r="I90" s="37"/>
      <c r="J90" s="37"/>
      <c r="K90" s="37"/>
      <c r="L90" s="37"/>
      <c r="M90" s="37"/>
      <c r="N90" s="37"/>
      <c r="O90" s="37"/>
      <c r="P90" s="37"/>
    </row>
    <row r="91" spans="1:16" ht="14.25">
      <c r="A91" s="1" t="s">
        <v>69</v>
      </c>
      <c r="B91" s="10">
        <v>1861</v>
      </c>
      <c r="C91" s="7">
        <v>1871</v>
      </c>
      <c r="D91" s="7">
        <v>1881</v>
      </c>
      <c r="E91" s="7">
        <v>1901</v>
      </c>
      <c r="F91" s="7">
        <v>1911</v>
      </c>
      <c r="G91" s="7">
        <v>1921</v>
      </c>
      <c r="H91" s="7">
        <v>1931</v>
      </c>
      <c r="I91" s="7">
        <v>1936</v>
      </c>
      <c r="J91" s="7">
        <v>1951</v>
      </c>
      <c r="K91" s="7">
        <v>1961</v>
      </c>
      <c r="L91" s="7">
        <v>1971</v>
      </c>
      <c r="M91" s="7">
        <v>1981</v>
      </c>
      <c r="N91" s="7">
        <v>1991</v>
      </c>
      <c r="O91" s="7">
        <v>2001</v>
      </c>
      <c r="P91" s="7">
        <v>2011</v>
      </c>
    </row>
    <row r="92" spans="1:16" ht="14.25">
      <c r="A92" s="23" t="s">
        <v>70</v>
      </c>
      <c r="B92" s="52">
        <f>+B95-B93-B94</f>
        <v>96305</v>
      </c>
      <c r="C92" s="28">
        <f aca="true" t="shared" si="27" ref="C92:P92">+C95-C93-C94</f>
        <v>106029</v>
      </c>
      <c r="D92" s="28">
        <f t="shared" si="27"/>
        <v>103335</v>
      </c>
      <c r="E92" s="28">
        <f t="shared" si="27"/>
        <v>110205</v>
      </c>
      <c r="F92" s="28">
        <f t="shared" si="27"/>
        <v>121299</v>
      </c>
      <c r="G92" s="28">
        <f t="shared" si="27"/>
        <v>131051</v>
      </c>
      <c r="H92" s="28">
        <f t="shared" si="27"/>
        <v>138216</v>
      </c>
      <c r="I92" s="28">
        <f t="shared" si="27"/>
        <v>137809</v>
      </c>
      <c r="J92" s="28">
        <f t="shared" si="27"/>
        <v>149925</v>
      </c>
      <c r="K92" s="28">
        <f t="shared" si="27"/>
        <v>163801</v>
      </c>
      <c r="L92" s="28">
        <f t="shared" si="27"/>
        <v>179175</v>
      </c>
      <c r="M92" s="28">
        <f t="shared" si="27"/>
        <v>181089</v>
      </c>
      <c r="N92" s="28">
        <f t="shared" si="27"/>
        <v>174484</v>
      </c>
      <c r="O92" s="28">
        <f t="shared" si="27"/>
        <v>170696</v>
      </c>
      <c r="P92" s="59">
        <f t="shared" si="27"/>
        <v>187573</v>
      </c>
    </row>
    <row r="93" spans="1:16" ht="14.25">
      <c r="A93" s="24" t="s">
        <v>92</v>
      </c>
      <c r="B93" s="52">
        <f>+B4+B5+B10+B15+B16+B17+B26+B29+B30+B37+B38+B40+B42+B44+B47+B48+B49+B52</f>
        <v>73936</v>
      </c>
      <c r="C93" s="64">
        <f aca="true" t="shared" si="28" ref="C93:P93">+C4+C5+C10+C15+C16+C17+C26+C29+C30+C37+C38+C40+C42+C44+C47+C48+C49+C52</f>
        <v>79906</v>
      </c>
      <c r="D93" s="64">
        <f t="shared" si="28"/>
        <v>82403</v>
      </c>
      <c r="E93" s="64">
        <f t="shared" si="28"/>
        <v>92511</v>
      </c>
      <c r="F93" s="64">
        <f t="shared" si="28"/>
        <v>99645</v>
      </c>
      <c r="G93" s="54">
        <f t="shared" si="28"/>
        <v>107205</v>
      </c>
      <c r="H93" s="64">
        <f t="shared" si="28"/>
        <v>104515</v>
      </c>
      <c r="I93" s="64">
        <f t="shared" si="28"/>
        <v>104314</v>
      </c>
      <c r="J93" s="64">
        <f t="shared" si="28"/>
        <v>99620</v>
      </c>
      <c r="K93" s="64">
        <f t="shared" si="28"/>
        <v>86221</v>
      </c>
      <c r="L93" s="64">
        <f t="shared" si="28"/>
        <v>75260</v>
      </c>
      <c r="M93" s="64">
        <f t="shared" si="28"/>
        <v>72536</v>
      </c>
      <c r="N93" s="64">
        <f t="shared" si="28"/>
        <v>71774</v>
      </c>
      <c r="O93" s="64">
        <f t="shared" si="28"/>
        <v>74319</v>
      </c>
      <c r="P93" s="65">
        <f t="shared" si="28"/>
        <v>80556</v>
      </c>
    </row>
    <row r="94" spans="1:16" ht="14.25">
      <c r="A94" s="24" t="s">
        <v>93</v>
      </c>
      <c r="B94" s="64">
        <f>+B6+B8+B9+B19+B20+B21+B23+B24+B34+B51+B32</f>
        <v>49562</v>
      </c>
      <c r="C94" s="64">
        <f aca="true" t="shared" si="29" ref="C94:P94">+C6+C8+C9+C19+C20+C21+C23+C24+C34+C51+C32</f>
        <v>52068</v>
      </c>
      <c r="D94" s="64">
        <f t="shared" si="29"/>
        <v>52477</v>
      </c>
      <c r="E94" s="64">
        <f t="shared" si="29"/>
        <v>52633</v>
      </c>
      <c r="F94" s="64">
        <f t="shared" si="29"/>
        <v>54281</v>
      </c>
      <c r="G94" s="54">
        <f t="shared" si="29"/>
        <v>57397</v>
      </c>
      <c r="H94" s="64">
        <f t="shared" si="29"/>
        <v>53261</v>
      </c>
      <c r="I94" s="64">
        <f t="shared" si="29"/>
        <v>52662</v>
      </c>
      <c r="J94" s="64">
        <f t="shared" si="29"/>
        <v>49593</v>
      </c>
      <c r="K94" s="64">
        <f t="shared" si="29"/>
        <v>41037</v>
      </c>
      <c r="L94" s="64">
        <f t="shared" si="29"/>
        <v>30446</v>
      </c>
      <c r="M94" s="64">
        <f t="shared" si="29"/>
        <v>24799</v>
      </c>
      <c r="N94" s="64">
        <f t="shared" si="29"/>
        <v>21375</v>
      </c>
      <c r="O94" s="64">
        <f t="shared" si="29"/>
        <v>18857</v>
      </c>
      <c r="P94" s="66">
        <f t="shared" si="29"/>
        <v>16487</v>
      </c>
    </row>
    <row r="95" spans="1:16" ht="14.25">
      <c r="A95" s="19" t="s">
        <v>49</v>
      </c>
      <c r="B95" s="29">
        <v>219803</v>
      </c>
      <c r="C95" s="30">
        <v>238003</v>
      </c>
      <c r="D95" s="30">
        <v>238215</v>
      </c>
      <c r="E95" s="30">
        <v>255349</v>
      </c>
      <c r="F95" s="30">
        <v>275225</v>
      </c>
      <c r="G95" s="30">
        <v>295653</v>
      </c>
      <c r="H95" s="30">
        <v>295992</v>
      </c>
      <c r="I95" s="30">
        <v>294785</v>
      </c>
      <c r="J95" s="30">
        <v>299138</v>
      </c>
      <c r="K95" s="30">
        <v>291059</v>
      </c>
      <c r="L95" s="30">
        <v>284881</v>
      </c>
      <c r="M95" s="30">
        <v>278424</v>
      </c>
      <c r="N95" s="30">
        <v>267633</v>
      </c>
      <c r="O95" s="30">
        <v>263872</v>
      </c>
      <c r="P95" s="31">
        <v>284616</v>
      </c>
    </row>
    <row r="96" spans="1:18" ht="15" customHeight="1">
      <c r="A96" s="68" t="s">
        <v>96</v>
      </c>
      <c r="B96" s="68"/>
      <c r="C96" s="68"/>
      <c r="D96" s="68"/>
      <c r="E96" s="68"/>
      <c r="F96" s="68"/>
      <c r="G96" s="68"/>
      <c r="H96" s="68"/>
      <c r="I96" s="68"/>
      <c r="J96" s="68"/>
      <c r="K96" s="68"/>
      <c r="L96" s="68"/>
      <c r="M96" s="68"/>
      <c r="N96" s="68"/>
      <c r="O96" s="68"/>
      <c r="P96" s="68"/>
      <c r="Q96" s="68"/>
      <c r="R96" s="69"/>
    </row>
    <row r="98" spans="1:16" ht="14.25">
      <c r="A98" s="1" t="s">
        <v>71</v>
      </c>
      <c r="B98" s="10">
        <v>1861</v>
      </c>
      <c r="C98" s="7">
        <v>1871</v>
      </c>
      <c r="D98" s="7">
        <v>1881</v>
      </c>
      <c r="E98" s="7">
        <v>1901</v>
      </c>
      <c r="F98" s="7">
        <v>1911</v>
      </c>
      <c r="G98" s="7">
        <v>1921</v>
      </c>
      <c r="H98" s="7">
        <v>1931</v>
      </c>
      <c r="I98" s="7">
        <v>1936</v>
      </c>
      <c r="J98" s="7">
        <v>1951</v>
      </c>
      <c r="K98" s="7">
        <v>1961</v>
      </c>
      <c r="L98" s="7">
        <v>1971</v>
      </c>
      <c r="M98" s="7">
        <v>1981</v>
      </c>
      <c r="N98" s="7">
        <v>1991</v>
      </c>
      <c r="O98" s="7">
        <v>2001</v>
      </c>
      <c r="P98" s="7">
        <v>2011</v>
      </c>
    </row>
    <row r="99" spans="1:16" ht="14.25">
      <c r="A99" s="23" t="s">
        <v>73</v>
      </c>
      <c r="B99" s="28">
        <f aca="true" t="shared" si="30" ref="B99:P99">+B4+B9+B10+B12+B6+B16+B19+B20+B21+B26+B27+B28+B34+B37+B38+B42+B43+B46+B47+B51+B52</f>
        <v>76755</v>
      </c>
      <c r="C99" s="28">
        <f t="shared" si="30"/>
        <v>81668</v>
      </c>
      <c r="D99" s="28">
        <f t="shared" si="30"/>
        <v>82902</v>
      </c>
      <c r="E99" s="28">
        <f t="shared" si="30"/>
        <v>90061</v>
      </c>
      <c r="F99" s="28">
        <f t="shared" si="30"/>
        <v>93886</v>
      </c>
      <c r="G99" s="45">
        <f t="shared" si="30"/>
        <v>98304</v>
      </c>
      <c r="H99" s="28">
        <f t="shared" si="30"/>
        <v>94853</v>
      </c>
      <c r="I99" s="28">
        <f t="shared" si="30"/>
        <v>93989</v>
      </c>
      <c r="J99" s="28">
        <f t="shared" si="30"/>
        <v>89519</v>
      </c>
      <c r="K99" s="28">
        <f t="shared" si="30"/>
        <v>78512</v>
      </c>
      <c r="L99" s="28">
        <f t="shared" si="30"/>
        <v>68609</v>
      </c>
      <c r="M99" s="28">
        <f t="shared" si="30"/>
        <v>64365</v>
      </c>
      <c r="N99" s="52">
        <f t="shared" si="30"/>
        <v>63892</v>
      </c>
      <c r="O99" s="28">
        <f t="shared" si="30"/>
        <v>66949</v>
      </c>
      <c r="P99" s="32">
        <f t="shared" si="30"/>
        <v>76070</v>
      </c>
    </row>
    <row r="100" spans="1:16" ht="14.25">
      <c r="A100" s="24" t="s">
        <v>72</v>
      </c>
      <c r="B100" s="52">
        <v>40582</v>
      </c>
      <c r="C100" s="17">
        <v>45707</v>
      </c>
      <c r="D100" s="17">
        <v>43687</v>
      </c>
      <c r="E100" s="17">
        <v>45508</v>
      </c>
      <c r="F100" s="17">
        <v>51721</v>
      </c>
      <c r="G100" s="17">
        <v>57233</v>
      </c>
      <c r="H100" s="17">
        <v>63937</v>
      </c>
      <c r="I100" s="17">
        <v>64210</v>
      </c>
      <c r="J100" s="17">
        <v>72856</v>
      </c>
      <c r="K100" s="17">
        <v>88541</v>
      </c>
      <c r="L100" s="17">
        <v>106841</v>
      </c>
      <c r="M100" s="45">
        <v>109039</v>
      </c>
      <c r="N100" s="17">
        <v>102268</v>
      </c>
      <c r="O100" s="17">
        <v>95594</v>
      </c>
      <c r="P100" s="33">
        <v>100311</v>
      </c>
    </row>
    <row r="101" spans="1:16" ht="14.25">
      <c r="A101" s="24" t="s">
        <v>74</v>
      </c>
      <c r="B101" s="28">
        <f>+B102-B99-B100</f>
        <v>102466</v>
      </c>
      <c r="C101" s="28">
        <f aca="true" t="shared" si="31" ref="C101:P101">+C102-C99-C100</f>
        <v>110628</v>
      </c>
      <c r="D101" s="28">
        <f t="shared" si="31"/>
        <v>111626</v>
      </c>
      <c r="E101" s="28">
        <f t="shared" si="31"/>
        <v>119780</v>
      </c>
      <c r="F101" s="28">
        <f t="shared" si="31"/>
        <v>129618</v>
      </c>
      <c r="G101" s="45">
        <f t="shared" si="31"/>
        <v>140116</v>
      </c>
      <c r="H101" s="28">
        <f t="shared" si="31"/>
        <v>137202</v>
      </c>
      <c r="I101" s="28">
        <f t="shared" si="31"/>
        <v>136586</v>
      </c>
      <c r="J101" s="28">
        <f t="shared" si="31"/>
        <v>136763</v>
      </c>
      <c r="K101" s="28">
        <f t="shared" si="31"/>
        <v>124006</v>
      </c>
      <c r="L101" s="28">
        <f t="shared" si="31"/>
        <v>109431</v>
      </c>
      <c r="M101" s="28">
        <f t="shared" si="31"/>
        <v>105020</v>
      </c>
      <c r="N101" s="28">
        <f t="shared" si="31"/>
        <v>101473</v>
      </c>
      <c r="O101" s="52">
        <f t="shared" si="31"/>
        <v>101329</v>
      </c>
      <c r="P101" s="60">
        <f t="shared" si="31"/>
        <v>108235</v>
      </c>
    </row>
    <row r="102" spans="1:16" ht="14.25">
      <c r="A102" s="19" t="s">
        <v>49</v>
      </c>
      <c r="B102" s="29">
        <v>219803</v>
      </c>
      <c r="C102" s="30">
        <v>238003</v>
      </c>
      <c r="D102" s="30">
        <v>238215</v>
      </c>
      <c r="E102" s="30">
        <v>255349</v>
      </c>
      <c r="F102" s="30">
        <v>275225</v>
      </c>
      <c r="G102" s="30">
        <v>295653</v>
      </c>
      <c r="H102" s="30">
        <v>295992</v>
      </c>
      <c r="I102" s="30">
        <v>294785</v>
      </c>
      <c r="J102" s="30">
        <v>299138</v>
      </c>
      <c r="K102" s="30">
        <v>291059</v>
      </c>
      <c r="L102" s="30">
        <v>284881</v>
      </c>
      <c r="M102" s="30">
        <v>278424</v>
      </c>
      <c r="N102" s="30">
        <v>267633</v>
      </c>
      <c r="O102" s="30">
        <v>263872</v>
      </c>
      <c r="P102" s="31">
        <v>284616</v>
      </c>
    </row>
    <row r="103" ht="14.25">
      <c r="A103" s="53" t="s">
        <v>76</v>
      </c>
    </row>
    <row r="104" spans="1:16" ht="12.75" customHeight="1">
      <c r="A104" s="61" t="s">
        <v>94</v>
      </c>
      <c r="B104" s="62"/>
      <c r="C104" s="62"/>
      <c r="D104" s="62"/>
      <c r="E104" s="62"/>
      <c r="F104" s="62"/>
      <c r="G104" s="62"/>
      <c r="H104" s="62"/>
      <c r="I104" s="62"/>
      <c r="J104" s="62"/>
      <c r="K104" s="62"/>
      <c r="L104" s="62"/>
      <c r="M104" s="62"/>
      <c r="N104" s="62"/>
      <c r="O104" s="62"/>
      <c r="P104" s="62"/>
    </row>
    <row r="105" ht="14.25">
      <c r="A105" s="53" t="s">
        <v>95</v>
      </c>
    </row>
  </sheetData>
  <sheetProtection/>
  <mergeCells count="3">
    <mergeCell ref="A54:P54"/>
    <mergeCell ref="A89:P89"/>
    <mergeCell ref="A96:R96"/>
  </mergeCells>
  <printOptions/>
  <pageMargins left="0.31496062992125984" right="0.31496062992125984" top="0.35433070866141736" bottom="0.35433070866141736" header="0.31496062992125984" footer="0.31496062992125984"/>
  <pageSetup horizontalDpi="600" verticalDpi="600" orientation="landscape" paperSize="8"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Colnaghi, Antonio</dc:creator>
  <cp:keywords/>
  <dc:description/>
  <cp:lastModifiedBy>Colnaghi, Antonio</cp:lastModifiedBy>
  <cp:lastPrinted>2018-09-26T09:41:44Z</cp:lastPrinted>
  <dcterms:created xsi:type="dcterms:W3CDTF">2018-09-25T09:06:38Z</dcterms:created>
  <dcterms:modified xsi:type="dcterms:W3CDTF">2018-11-14T10:51:28Z</dcterms:modified>
  <cp:category/>
  <cp:version/>
  <cp:contentType/>
  <cp:contentStatus/>
</cp:coreProperties>
</file>